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8685" firstSheet="1" activeTab="1"/>
  </bookViews>
  <sheets>
    <sheet name="毎時シート (5)" sheetId="1" r:id="rId1"/>
    <sheet name="毎時シート" sheetId="2" r:id="rId2"/>
    <sheet name="記入例" sheetId="3" r:id="rId3"/>
  </sheets>
  <definedNames>
    <definedName name="_xlnm.Print_Area" localSheetId="2">'記入例'!$A$1:$Q$33</definedName>
    <definedName name="_xlnm.Print_Area" localSheetId="1">'毎時シート'!$A$1:$Q$33</definedName>
    <definedName name="_xlnm.Print_Area" localSheetId="0">'毎時シート (5)'!$A$1:$Q$33</definedName>
  </definedNames>
  <calcPr fullCalcOnLoad="1"/>
</workbook>
</file>

<file path=xl/sharedStrings.xml><?xml version="1.0" encoding="utf-8"?>
<sst xmlns="http://schemas.openxmlformats.org/spreadsheetml/2006/main" count="505" uniqueCount="139">
  <si>
    <t>両方の月の様子が、模造紙にまとめられました。次の時間じは、この対比を手がかりに、さらに読み深めていきます。</t>
  </si>
  <si>
    <t>略</t>
  </si>
  <si>
    <t>スピード読み</t>
  </si>
  <si>
    <t>点読み</t>
  </si>
  <si>
    <t>完璧読み</t>
  </si>
  <si>
    <t>指名なし音読</t>
  </si>
  <si>
    <t>本時･中</t>
  </si>
  <si>
    <t>本時･始め</t>
  </si>
  <si>
    <t>本時</t>
  </si>
  <si>
    <t>学習指導案</t>
  </si>
  <si>
    <t>方法</t>
  </si>
  <si>
    <t>(</t>
  </si>
  <si>
    <t>システム</t>
  </si>
  <si>
    <t>書く</t>
  </si>
  <si>
    <t>話し合う</t>
  </si>
  <si>
    <t>話す</t>
  </si>
  <si>
    <t>(ペア)</t>
  </si>
  <si>
    <t>(グループ)</t>
  </si>
  <si>
    <t>(まとめ)</t>
  </si>
  <si>
    <t>(代表)</t>
  </si>
  <si>
    <t>(列指名等)</t>
  </si>
  <si>
    <t>ノート提出</t>
  </si>
  <si>
    <t>(板書)</t>
  </si>
  <si>
    <t>聞く･書く</t>
  </si>
  <si>
    <t>[学習課題]</t>
  </si>
  <si>
    <t>[予想]</t>
  </si>
  <si>
    <t>その他</t>
  </si>
  <si>
    <t>本時･まとめ</t>
  </si>
  <si>
    <t>ペア発表型</t>
  </si>
  <si>
    <t>グループ発表型</t>
  </si>
  <si>
    <t>指名発表型</t>
  </si>
  <si>
    <t>板書発表型</t>
  </si>
  <si>
    <t>作品の世界を深く味わおう　やまなし</t>
  </si>
  <si>
    <t>２/５　　)時間目</t>
  </si>
  <si>
    <t>5月と12月の場面を比べ、対比されているところを見つける。</t>
  </si>
  <si>
    <t>５/５　　)時間目</t>
  </si>
  <si>
    <t>「本は友達」を読んで、本を読み広げる方法を理解する。</t>
  </si>
  <si>
    <t>枚～棒</t>
  </si>
  <si>
    <t>本文</t>
  </si>
  <si>
    <t>５月の場面と１２月の場面から、対比されているところをさがし、線を引きなさい。</t>
  </si>
  <si>
    <t>５月の場面と１２月の場面を読み、それぞれの様子を読み取ろう。</t>
  </si>
  <si>
    <t>全員の見つけたところを共有化し、全員が納得するものをグループの意見としてまとめなさい。</t>
  </si>
  <si>
    <t>代表者がグループの意見を発表しなさい。</t>
  </si>
  <si>
    <t>【日時】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</si>
  <si>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</si>
  <si>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</si>
  <si>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</si>
  <si>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</si>
  <si>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</si>
  <si>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</si>
  <si>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</si>
  <si>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</si>
  <si>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</si>
  <si>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</si>
  <si>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</si>
  <si>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</si>
  <si>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</si>
  <si>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</si>
  <si>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</si>
  <si>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</si>
  <si>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</si>
  <si>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</si>
  <si>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</si>
  <si>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</si>
  <si>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</si>
  <si>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</si>
  <si>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</si>
  <si>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</si>
  <si>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</si>
  <si>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</si>
  <si>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</si>
  <si>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</si>
  <si>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</si>
  <si>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</si>
  <si>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</si>
  <si>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</si>
  <si>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</si>
  <si>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</si>
  <si>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</si>
  <si>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</si>
  <si>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</si>
  <si>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</si>
  <si>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</si>
  <si>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</si>
  <si>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</si>
  <si>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</si>
  <si>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</si>
  <si>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（月）</t>
  </si>
  <si>
    <t>（火）</t>
  </si>
  <si>
    <t>（水）</t>
  </si>
  <si>
    <t>（木）</t>
  </si>
  <si>
    <t>（金）</t>
  </si>
  <si>
    <t>（土）</t>
  </si>
  <si>
    <t>（日）</t>
  </si>
  <si>
    <t>1時間目</t>
  </si>
  <si>
    <t>2時間目</t>
  </si>
  <si>
    <t>3時間目</t>
  </si>
  <si>
    <t>4時間目</t>
  </si>
  <si>
    <t>5時間目</t>
  </si>
  <si>
    <t>6時間目</t>
  </si>
  <si>
    <t>月</t>
  </si>
  <si>
    <t>日</t>
  </si>
  <si>
    <t>曜日</t>
  </si>
  <si>
    <t>校時</t>
  </si>
  <si>
    <t>【単元名】</t>
  </si>
  <si>
    <t>リストデータ</t>
  </si>
  <si>
    <t>【本時の目標】</t>
  </si>
  <si>
    <t>【本時の活動】</t>
  </si>
  <si>
    <t>漢字</t>
  </si>
  <si>
    <t>音読</t>
  </si>
  <si>
    <t>読む</t>
  </si>
  <si>
    <t>空書き</t>
  </si>
  <si>
    <t>指書き</t>
  </si>
  <si>
    <t>なぞり書き</t>
  </si>
  <si>
    <t>写し書き</t>
  </si>
  <si>
    <t>小テスト</t>
  </si>
  <si>
    <t>テスト</t>
  </si>
  <si>
    <t>誤答の練習</t>
  </si>
  <si>
    <t>内容</t>
  </si>
  <si>
    <t>追い読み</t>
  </si>
  <si>
    <t>マル読み</t>
  </si>
  <si>
    <t>交代読み</t>
  </si>
  <si>
    <t>役割読み</t>
  </si>
  <si>
    <t>シーソー読み</t>
  </si>
  <si>
    <t>一人読み</t>
  </si>
  <si>
    <t>チャレンジ読み</t>
  </si>
  <si>
    <t>タケノコ読み</t>
  </si>
  <si>
    <t>ハッキリ読み</t>
  </si>
  <si>
    <t>四方読み</t>
  </si>
  <si>
    <t>移動読み</t>
  </si>
  <si>
    <t>指摘読み</t>
  </si>
  <si>
    <t>ダウト読み</t>
  </si>
  <si>
    <t>お化け読み</t>
  </si>
  <si>
    <t>条件読み</t>
  </si>
  <si>
    <t>輪唱読み</t>
  </si>
  <si>
    <t>1分間速読</t>
  </si>
  <si>
    <t>(</t>
  </si>
  <si>
    <t>システム</t>
  </si>
  <si>
    <t>●　　)時間目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</si>
</sst>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/>
      <bottom/>
    </border>
    <border>
      <left style="hair"/>
      <right style="double"/>
      <top/>
      <bottom style="double"/>
    </border>
    <border>
      <left/>
      <right style="double"/>
      <top/>
      <bottom style="double"/>
    </border>
    <border>
      <left/>
      <right/>
      <top/>
      <bottom style="dashed"/>
    </border>
    <border>
      <left/>
      <right style="hair"/>
      <top style="double"/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/>
      <right style="hair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27" borderId="0" xfId="0" applyFont="1" applyFill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3" fillId="31" borderId="23" xfId="0" applyFont="1" applyFill="1" applyBorder="1" applyAlignment="1">
      <alignment horizontal="center" vertical="center"/>
    </xf>
    <xf numFmtId="0" fontId="3" fillId="27" borderId="0" xfId="0" applyFont="1" applyFill="1" applyAlignment="1">
      <alignment horizontal="right" vertical="center" shrinkToFit="1"/>
    </xf>
    <xf numFmtId="0" fontId="1" fillId="27" borderId="0" xfId="0" applyFont="1" applyFill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0" fontId="1" fillId="27" borderId="0" xfId="0" applyFont="1" applyFill="1" applyAlignment="1">
      <alignment horizontal="center" vertical="center"/>
    </xf>
    <xf numFmtId="0" fontId="1" fillId="31" borderId="23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176" fontId="1" fillId="0" borderId="2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176" fontId="1" fillId="0" borderId="21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center" shrinkToFit="1"/>
    </xf>
    <xf numFmtId="176" fontId="1" fillId="0" borderId="22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3" fillId="27" borderId="13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 textRotation="255" shrinkToFit="1"/>
    </xf>
    <xf numFmtId="0" fontId="3" fillId="27" borderId="25" xfId="0" applyFont="1" applyFill="1" applyBorder="1" applyAlignment="1">
      <alignment horizontal="center" vertical="center" textRotation="255" shrinkToFit="1"/>
    </xf>
    <xf numFmtId="0" fontId="3" fillId="27" borderId="26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30" borderId="0" xfId="0" applyFont="1" applyFill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27" borderId="24" xfId="0" applyFont="1" applyFill="1" applyBorder="1" applyAlignment="1">
      <alignment horizontal="center" vertical="center" textRotation="255" shrinkToFit="1"/>
    </xf>
    <xf numFmtId="0" fontId="1" fillId="27" borderId="25" xfId="0" applyFont="1" applyFill="1" applyBorder="1" applyAlignment="1">
      <alignment horizontal="center" vertical="center" textRotation="255" shrinkToFit="1"/>
    </xf>
    <xf numFmtId="0" fontId="1" fillId="27" borderId="25" xfId="0" applyFont="1" applyFill="1" applyBorder="1" applyAlignment="1">
      <alignment horizontal="center" vertical="center" textRotation="255" shrinkToFit="1"/>
    </xf>
    <xf numFmtId="0" fontId="1" fillId="27" borderId="26" xfId="0" applyFont="1" applyFill="1" applyBorder="1" applyAlignment="1">
      <alignment horizontal="center" vertical="center" textRotation="255" shrinkToFit="1"/>
    </xf>
    <xf numFmtId="0" fontId="1" fillId="27" borderId="24" xfId="0" applyFont="1" applyFill="1" applyBorder="1" applyAlignment="1">
      <alignment horizontal="center" vertical="center" textRotation="255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27" borderId="1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2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38100</xdr:rowOff>
    </xdr:from>
    <xdr:to>
      <xdr:col>2</xdr:col>
      <xdr:colOff>1047750</xdr:colOff>
      <xdr:row>18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428625" y="3067050"/>
          <a:ext cx="1028700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取り扱う漢字・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ページなど</a:t>
          </a:r>
        </a:p>
      </xdr:txBody>
    </xdr:sp>
    <xdr:clientData/>
  </xdr:twoCellAnchor>
  <xdr:twoCellAnchor>
    <xdr:from>
      <xdr:col>7</xdr:col>
      <xdr:colOff>57150</xdr:colOff>
      <xdr:row>12</xdr:row>
      <xdr:rowOff>47625</xdr:rowOff>
    </xdr:from>
    <xdr:to>
      <xdr:col>8</xdr:col>
      <xdr:colOff>561975</xdr:colOff>
      <xdr:row>13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3629025" y="2333625"/>
          <a:ext cx="1104900" cy="247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7</xdr:col>
      <xdr:colOff>38100</xdr:colOff>
      <xdr:row>24</xdr:row>
      <xdr:rowOff>47625</xdr:rowOff>
    </xdr:from>
    <xdr:to>
      <xdr:col>8</xdr:col>
      <xdr:colOff>581025</xdr:colOff>
      <xdr:row>25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3609975" y="4562475"/>
          <a:ext cx="1143000" cy="247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571500</xdr:colOff>
      <xdr:row>31</xdr:row>
      <xdr:rowOff>95250</xdr:rowOff>
    </xdr:to>
    <xdr:sp>
      <xdr:nvSpPr>
        <xdr:cNvPr id="4" name="角丸四角形 4"/>
        <xdr:cNvSpPr>
          <a:spLocks/>
        </xdr:cNvSpPr>
      </xdr:nvSpPr>
      <xdr:spPr>
        <a:xfrm>
          <a:off x="3609975" y="5657850"/>
          <a:ext cx="1133475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3</xdr:col>
      <xdr:colOff>19050</xdr:colOff>
      <xdr:row>16</xdr:row>
      <xdr:rowOff>38100</xdr:rowOff>
    </xdr:from>
    <xdr:to>
      <xdr:col>3</xdr:col>
      <xdr:colOff>657225</xdr:colOff>
      <xdr:row>18</xdr:row>
      <xdr:rowOff>133350</xdr:rowOff>
    </xdr:to>
    <xdr:sp>
      <xdr:nvSpPr>
        <xdr:cNvPr id="5" name="角丸四角形 5"/>
        <xdr:cNvSpPr>
          <a:spLocks/>
        </xdr:cNvSpPr>
      </xdr:nvSpPr>
      <xdr:spPr>
        <a:xfrm>
          <a:off x="1495425" y="3067050"/>
          <a:ext cx="638175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方法</a:t>
          </a:r>
        </a:p>
      </xdr:txBody>
    </xdr:sp>
    <xdr:clientData/>
  </xdr:twoCellAnchor>
  <xdr:twoCellAnchor>
    <xdr:from>
      <xdr:col>3</xdr:col>
      <xdr:colOff>28575</xdr:colOff>
      <xdr:row>29</xdr:row>
      <xdr:rowOff>38100</xdr:rowOff>
    </xdr:from>
    <xdr:to>
      <xdr:col>3</xdr:col>
      <xdr:colOff>666750</xdr:colOff>
      <xdr:row>31</xdr:row>
      <xdr:rowOff>123825</xdr:rowOff>
    </xdr:to>
    <xdr:sp>
      <xdr:nvSpPr>
        <xdr:cNvPr id="6" name="角丸四角形 6"/>
        <xdr:cNvSpPr>
          <a:spLocks/>
        </xdr:cNvSpPr>
      </xdr:nvSpPr>
      <xdr:spPr>
        <a:xfrm>
          <a:off x="1504950" y="5476875"/>
          <a:ext cx="63817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方法</a:t>
          </a:r>
        </a:p>
      </xdr:txBody>
    </xdr:sp>
    <xdr:clientData/>
  </xdr:twoCellAnchor>
  <xdr:twoCellAnchor>
    <xdr:from>
      <xdr:col>2</xdr:col>
      <xdr:colOff>28575</xdr:colOff>
      <xdr:row>29</xdr:row>
      <xdr:rowOff>38100</xdr:rowOff>
    </xdr:from>
    <xdr:to>
      <xdr:col>2</xdr:col>
      <xdr:colOff>1047750</xdr:colOff>
      <xdr:row>31</xdr:row>
      <xdr:rowOff>133350</xdr:rowOff>
    </xdr:to>
    <xdr:sp>
      <xdr:nvSpPr>
        <xdr:cNvPr id="7" name="角丸四角形 7"/>
        <xdr:cNvSpPr>
          <a:spLocks/>
        </xdr:cNvSpPr>
      </xdr:nvSpPr>
      <xdr:spPr>
        <a:xfrm>
          <a:off x="428625" y="5476875"/>
          <a:ext cx="1028700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取り扱う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ページなど</a:t>
          </a:r>
        </a:p>
      </xdr:txBody>
    </xdr:sp>
    <xdr:clientData/>
  </xdr:twoCellAnchor>
  <xdr:twoCellAnchor>
    <xdr:from>
      <xdr:col>7</xdr:col>
      <xdr:colOff>66675</xdr:colOff>
      <xdr:row>7</xdr:row>
      <xdr:rowOff>85725</xdr:rowOff>
    </xdr:from>
    <xdr:to>
      <xdr:col>8</xdr:col>
      <xdr:colOff>561975</xdr:colOff>
      <xdr:row>8</xdr:row>
      <xdr:rowOff>123825</xdr:rowOff>
    </xdr:to>
    <xdr:sp>
      <xdr:nvSpPr>
        <xdr:cNvPr id="8" name="角丸四角形 8"/>
        <xdr:cNvSpPr>
          <a:spLocks/>
        </xdr:cNvSpPr>
      </xdr:nvSpPr>
      <xdr:spPr>
        <a:xfrm>
          <a:off x="3638550" y="1438275"/>
          <a:ext cx="1095375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学習課題･指導言</a:t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8</xdr:col>
      <xdr:colOff>561975</xdr:colOff>
      <xdr:row>15</xdr:row>
      <xdr:rowOff>123825</xdr:rowOff>
    </xdr:to>
    <xdr:sp>
      <xdr:nvSpPr>
        <xdr:cNvPr id="9" name="角丸四角形 9"/>
        <xdr:cNvSpPr>
          <a:spLocks/>
        </xdr:cNvSpPr>
      </xdr:nvSpPr>
      <xdr:spPr>
        <a:xfrm>
          <a:off x="3629025" y="2733675"/>
          <a:ext cx="1104900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指導言</a:t>
          </a:r>
        </a:p>
      </xdr:txBody>
    </xdr:sp>
    <xdr:clientData/>
  </xdr:twoCellAnchor>
  <xdr:twoCellAnchor>
    <xdr:from>
      <xdr:col>7</xdr:col>
      <xdr:colOff>38100</xdr:colOff>
      <xdr:row>26</xdr:row>
      <xdr:rowOff>76200</xdr:rowOff>
    </xdr:from>
    <xdr:to>
      <xdr:col>8</xdr:col>
      <xdr:colOff>552450</xdr:colOff>
      <xdr:row>27</xdr:row>
      <xdr:rowOff>123825</xdr:rowOff>
    </xdr:to>
    <xdr:sp>
      <xdr:nvSpPr>
        <xdr:cNvPr id="10" name="角丸四角形 10"/>
        <xdr:cNvSpPr>
          <a:spLocks/>
        </xdr:cNvSpPr>
      </xdr:nvSpPr>
      <xdr:spPr>
        <a:xfrm>
          <a:off x="3609975" y="4962525"/>
          <a:ext cx="1114425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指導言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38100</xdr:rowOff>
    </xdr:from>
    <xdr:to>
      <xdr:col>2</xdr:col>
      <xdr:colOff>1047750</xdr:colOff>
      <xdr:row>18</xdr:row>
      <xdr:rowOff>123825</xdr:rowOff>
    </xdr:to>
    <xdr:sp>
      <xdr:nvSpPr>
        <xdr:cNvPr id="1" name="角丸四角形 3"/>
        <xdr:cNvSpPr>
          <a:spLocks/>
        </xdr:cNvSpPr>
      </xdr:nvSpPr>
      <xdr:spPr>
        <a:xfrm>
          <a:off x="428625" y="3562350"/>
          <a:ext cx="1028700" cy="5238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取り扱う漢字・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ページなど</a:t>
          </a:r>
        </a:p>
      </xdr:txBody>
    </xdr:sp>
    <xdr:clientData/>
  </xdr:twoCellAnchor>
  <xdr:twoCellAnchor>
    <xdr:from>
      <xdr:col>7</xdr:col>
      <xdr:colOff>57150</xdr:colOff>
      <xdr:row>12</xdr:row>
      <xdr:rowOff>47625</xdr:rowOff>
    </xdr:from>
    <xdr:to>
      <xdr:col>8</xdr:col>
      <xdr:colOff>561975</xdr:colOff>
      <xdr:row>13</xdr:row>
      <xdr:rowOff>114300</xdr:rowOff>
    </xdr:to>
    <xdr:sp>
      <xdr:nvSpPr>
        <xdr:cNvPr id="2" name="角丸四角形 5"/>
        <xdr:cNvSpPr>
          <a:spLocks/>
        </xdr:cNvSpPr>
      </xdr:nvSpPr>
      <xdr:spPr>
        <a:xfrm>
          <a:off x="3629025" y="2695575"/>
          <a:ext cx="1104900" cy="285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7</xdr:col>
      <xdr:colOff>38100</xdr:colOff>
      <xdr:row>24</xdr:row>
      <xdr:rowOff>47625</xdr:rowOff>
    </xdr:from>
    <xdr:to>
      <xdr:col>8</xdr:col>
      <xdr:colOff>581025</xdr:colOff>
      <xdr:row>25</xdr:row>
      <xdr:rowOff>114300</xdr:rowOff>
    </xdr:to>
    <xdr:sp>
      <xdr:nvSpPr>
        <xdr:cNvPr id="3" name="角丸四角形 8"/>
        <xdr:cNvSpPr>
          <a:spLocks/>
        </xdr:cNvSpPr>
      </xdr:nvSpPr>
      <xdr:spPr>
        <a:xfrm>
          <a:off x="3609975" y="5324475"/>
          <a:ext cx="1143000" cy="285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571500</xdr:colOff>
      <xdr:row>31</xdr:row>
      <xdr:rowOff>95250</xdr:rowOff>
    </xdr:to>
    <xdr:sp>
      <xdr:nvSpPr>
        <xdr:cNvPr id="4" name="角丸四角形 9"/>
        <xdr:cNvSpPr>
          <a:spLocks/>
        </xdr:cNvSpPr>
      </xdr:nvSpPr>
      <xdr:spPr>
        <a:xfrm>
          <a:off x="3609975" y="6629400"/>
          <a:ext cx="1133475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3</xdr:col>
      <xdr:colOff>19050</xdr:colOff>
      <xdr:row>16</xdr:row>
      <xdr:rowOff>38100</xdr:rowOff>
    </xdr:from>
    <xdr:to>
      <xdr:col>3</xdr:col>
      <xdr:colOff>657225</xdr:colOff>
      <xdr:row>18</xdr:row>
      <xdr:rowOff>133350</xdr:rowOff>
    </xdr:to>
    <xdr:sp>
      <xdr:nvSpPr>
        <xdr:cNvPr id="5" name="角丸四角形 7"/>
        <xdr:cNvSpPr>
          <a:spLocks/>
        </xdr:cNvSpPr>
      </xdr:nvSpPr>
      <xdr:spPr>
        <a:xfrm>
          <a:off x="1495425" y="3562350"/>
          <a:ext cx="63817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方法</a:t>
          </a:r>
        </a:p>
      </xdr:txBody>
    </xdr:sp>
    <xdr:clientData/>
  </xdr:twoCellAnchor>
  <xdr:twoCellAnchor>
    <xdr:from>
      <xdr:col>3</xdr:col>
      <xdr:colOff>28575</xdr:colOff>
      <xdr:row>29</xdr:row>
      <xdr:rowOff>38100</xdr:rowOff>
    </xdr:from>
    <xdr:to>
      <xdr:col>3</xdr:col>
      <xdr:colOff>666750</xdr:colOff>
      <xdr:row>31</xdr:row>
      <xdr:rowOff>123825</xdr:rowOff>
    </xdr:to>
    <xdr:sp>
      <xdr:nvSpPr>
        <xdr:cNvPr id="6" name="角丸四角形 10"/>
        <xdr:cNvSpPr>
          <a:spLocks/>
        </xdr:cNvSpPr>
      </xdr:nvSpPr>
      <xdr:spPr>
        <a:xfrm>
          <a:off x="1504950" y="6410325"/>
          <a:ext cx="638175" cy="5238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方法</a:t>
          </a:r>
        </a:p>
      </xdr:txBody>
    </xdr:sp>
    <xdr:clientData/>
  </xdr:twoCellAnchor>
  <xdr:twoCellAnchor>
    <xdr:from>
      <xdr:col>2</xdr:col>
      <xdr:colOff>28575</xdr:colOff>
      <xdr:row>29</xdr:row>
      <xdr:rowOff>38100</xdr:rowOff>
    </xdr:from>
    <xdr:to>
      <xdr:col>2</xdr:col>
      <xdr:colOff>1047750</xdr:colOff>
      <xdr:row>31</xdr:row>
      <xdr:rowOff>133350</xdr:rowOff>
    </xdr:to>
    <xdr:sp>
      <xdr:nvSpPr>
        <xdr:cNvPr id="7" name="角丸四角形 11"/>
        <xdr:cNvSpPr>
          <a:spLocks/>
        </xdr:cNvSpPr>
      </xdr:nvSpPr>
      <xdr:spPr>
        <a:xfrm>
          <a:off x="428625" y="6410325"/>
          <a:ext cx="1028700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取り扱う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ページなど</a:t>
          </a:r>
        </a:p>
      </xdr:txBody>
    </xdr:sp>
    <xdr:clientData/>
  </xdr:twoCellAnchor>
  <xdr:twoCellAnchor>
    <xdr:from>
      <xdr:col>7</xdr:col>
      <xdr:colOff>66675</xdr:colOff>
      <xdr:row>7</xdr:row>
      <xdr:rowOff>85725</xdr:rowOff>
    </xdr:from>
    <xdr:to>
      <xdr:col>8</xdr:col>
      <xdr:colOff>561975</xdr:colOff>
      <xdr:row>8</xdr:row>
      <xdr:rowOff>123825</xdr:rowOff>
    </xdr:to>
    <xdr:sp>
      <xdr:nvSpPr>
        <xdr:cNvPr id="8" name="角丸四角形 13"/>
        <xdr:cNvSpPr>
          <a:spLocks/>
        </xdr:cNvSpPr>
      </xdr:nvSpPr>
      <xdr:spPr>
        <a:xfrm>
          <a:off x="3638550" y="1638300"/>
          <a:ext cx="1095375" cy="257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学習課題･指導言</a:t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8</xdr:col>
      <xdr:colOff>561975</xdr:colOff>
      <xdr:row>15</xdr:row>
      <xdr:rowOff>123825</xdr:rowOff>
    </xdr:to>
    <xdr:sp>
      <xdr:nvSpPr>
        <xdr:cNvPr id="9" name="角丸四角形 14"/>
        <xdr:cNvSpPr>
          <a:spLocks/>
        </xdr:cNvSpPr>
      </xdr:nvSpPr>
      <xdr:spPr>
        <a:xfrm>
          <a:off x="3629025" y="3162300"/>
          <a:ext cx="1104900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指導言</a:t>
          </a:r>
        </a:p>
      </xdr:txBody>
    </xdr:sp>
    <xdr:clientData/>
  </xdr:twoCellAnchor>
  <xdr:twoCellAnchor>
    <xdr:from>
      <xdr:col>7</xdr:col>
      <xdr:colOff>38100</xdr:colOff>
      <xdr:row>26</xdr:row>
      <xdr:rowOff>76200</xdr:rowOff>
    </xdr:from>
    <xdr:to>
      <xdr:col>8</xdr:col>
      <xdr:colOff>552450</xdr:colOff>
      <xdr:row>27</xdr:row>
      <xdr:rowOff>123825</xdr:rowOff>
    </xdr:to>
    <xdr:sp>
      <xdr:nvSpPr>
        <xdr:cNvPr id="10" name="角丸四角形 15"/>
        <xdr:cNvSpPr>
          <a:spLocks/>
        </xdr:cNvSpPr>
      </xdr:nvSpPr>
      <xdr:spPr>
        <a:xfrm>
          <a:off x="3609975" y="5791200"/>
          <a:ext cx="1114425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指導言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38100</xdr:rowOff>
    </xdr:from>
    <xdr:to>
      <xdr:col>2</xdr:col>
      <xdr:colOff>1047750</xdr:colOff>
      <xdr:row>18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428625" y="3067050"/>
          <a:ext cx="1028700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取り扱う漢字・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ページなど</a:t>
          </a:r>
        </a:p>
      </xdr:txBody>
    </xdr:sp>
    <xdr:clientData/>
  </xdr:twoCellAnchor>
  <xdr:twoCellAnchor>
    <xdr:from>
      <xdr:col>7</xdr:col>
      <xdr:colOff>57150</xdr:colOff>
      <xdr:row>12</xdr:row>
      <xdr:rowOff>47625</xdr:rowOff>
    </xdr:from>
    <xdr:to>
      <xdr:col>8</xdr:col>
      <xdr:colOff>561975</xdr:colOff>
      <xdr:row>13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3629025" y="2333625"/>
          <a:ext cx="1104900" cy="247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7</xdr:col>
      <xdr:colOff>38100</xdr:colOff>
      <xdr:row>24</xdr:row>
      <xdr:rowOff>47625</xdr:rowOff>
    </xdr:from>
    <xdr:to>
      <xdr:col>8</xdr:col>
      <xdr:colOff>581025</xdr:colOff>
      <xdr:row>25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3609975" y="4562475"/>
          <a:ext cx="1143000" cy="247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571500</xdr:colOff>
      <xdr:row>31</xdr:row>
      <xdr:rowOff>95250</xdr:rowOff>
    </xdr:to>
    <xdr:sp>
      <xdr:nvSpPr>
        <xdr:cNvPr id="4" name="角丸四角形 4"/>
        <xdr:cNvSpPr>
          <a:spLocks/>
        </xdr:cNvSpPr>
      </xdr:nvSpPr>
      <xdr:spPr>
        <a:xfrm>
          <a:off x="3609975" y="5657850"/>
          <a:ext cx="1133475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教材･教具など</a:t>
          </a:r>
        </a:p>
      </xdr:txBody>
    </xdr:sp>
    <xdr:clientData/>
  </xdr:twoCellAnchor>
  <xdr:twoCellAnchor>
    <xdr:from>
      <xdr:col>3</xdr:col>
      <xdr:colOff>19050</xdr:colOff>
      <xdr:row>16</xdr:row>
      <xdr:rowOff>38100</xdr:rowOff>
    </xdr:from>
    <xdr:to>
      <xdr:col>3</xdr:col>
      <xdr:colOff>657225</xdr:colOff>
      <xdr:row>18</xdr:row>
      <xdr:rowOff>133350</xdr:rowOff>
    </xdr:to>
    <xdr:sp>
      <xdr:nvSpPr>
        <xdr:cNvPr id="5" name="角丸四角形 5"/>
        <xdr:cNvSpPr>
          <a:spLocks/>
        </xdr:cNvSpPr>
      </xdr:nvSpPr>
      <xdr:spPr>
        <a:xfrm>
          <a:off x="1495425" y="3067050"/>
          <a:ext cx="638175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方法</a:t>
          </a:r>
        </a:p>
      </xdr:txBody>
    </xdr:sp>
    <xdr:clientData/>
  </xdr:twoCellAnchor>
  <xdr:twoCellAnchor>
    <xdr:from>
      <xdr:col>3</xdr:col>
      <xdr:colOff>28575</xdr:colOff>
      <xdr:row>29</xdr:row>
      <xdr:rowOff>38100</xdr:rowOff>
    </xdr:from>
    <xdr:to>
      <xdr:col>3</xdr:col>
      <xdr:colOff>666750</xdr:colOff>
      <xdr:row>31</xdr:row>
      <xdr:rowOff>123825</xdr:rowOff>
    </xdr:to>
    <xdr:sp>
      <xdr:nvSpPr>
        <xdr:cNvPr id="6" name="角丸四角形 6"/>
        <xdr:cNvSpPr>
          <a:spLocks/>
        </xdr:cNvSpPr>
      </xdr:nvSpPr>
      <xdr:spPr>
        <a:xfrm>
          <a:off x="1504950" y="5476875"/>
          <a:ext cx="63817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方法</a:t>
          </a:r>
        </a:p>
      </xdr:txBody>
    </xdr:sp>
    <xdr:clientData/>
  </xdr:twoCellAnchor>
  <xdr:twoCellAnchor>
    <xdr:from>
      <xdr:col>2</xdr:col>
      <xdr:colOff>28575</xdr:colOff>
      <xdr:row>29</xdr:row>
      <xdr:rowOff>38100</xdr:rowOff>
    </xdr:from>
    <xdr:to>
      <xdr:col>2</xdr:col>
      <xdr:colOff>1047750</xdr:colOff>
      <xdr:row>31</xdr:row>
      <xdr:rowOff>133350</xdr:rowOff>
    </xdr:to>
    <xdr:sp>
      <xdr:nvSpPr>
        <xdr:cNvPr id="7" name="角丸四角形 7"/>
        <xdr:cNvSpPr>
          <a:spLocks/>
        </xdr:cNvSpPr>
      </xdr:nvSpPr>
      <xdr:spPr>
        <a:xfrm>
          <a:off x="428625" y="5476875"/>
          <a:ext cx="1028700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取り扱う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ページなど</a:t>
          </a:r>
        </a:p>
      </xdr:txBody>
    </xdr:sp>
    <xdr:clientData/>
  </xdr:twoCellAnchor>
  <xdr:twoCellAnchor>
    <xdr:from>
      <xdr:col>7</xdr:col>
      <xdr:colOff>66675</xdr:colOff>
      <xdr:row>7</xdr:row>
      <xdr:rowOff>85725</xdr:rowOff>
    </xdr:from>
    <xdr:to>
      <xdr:col>8</xdr:col>
      <xdr:colOff>561975</xdr:colOff>
      <xdr:row>8</xdr:row>
      <xdr:rowOff>123825</xdr:rowOff>
    </xdr:to>
    <xdr:sp>
      <xdr:nvSpPr>
        <xdr:cNvPr id="8" name="角丸四角形 8"/>
        <xdr:cNvSpPr>
          <a:spLocks/>
        </xdr:cNvSpPr>
      </xdr:nvSpPr>
      <xdr:spPr>
        <a:xfrm>
          <a:off x="3638550" y="1438275"/>
          <a:ext cx="1095375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学習課題･指導言</a:t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8</xdr:col>
      <xdr:colOff>561975</xdr:colOff>
      <xdr:row>15</xdr:row>
      <xdr:rowOff>123825</xdr:rowOff>
    </xdr:to>
    <xdr:sp>
      <xdr:nvSpPr>
        <xdr:cNvPr id="9" name="角丸四角形 9"/>
        <xdr:cNvSpPr>
          <a:spLocks/>
        </xdr:cNvSpPr>
      </xdr:nvSpPr>
      <xdr:spPr>
        <a:xfrm>
          <a:off x="3629025" y="2733675"/>
          <a:ext cx="1104900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指導言</a:t>
          </a:r>
        </a:p>
      </xdr:txBody>
    </xdr:sp>
    <xdr:clientData/>
  </xdr:twoCellAnchor>
  <xdr:twoCellAnchor>
    <xdr:from>
      <xdr:col>7</xdr:col>
      <xdr:colOff>38100</xdr:colOff>
      <xdr:row>26</xdr:row>
      <xdr:rowOff>76200</xdr:rowOff>
    </xdr:from>
    <xdr:to>
      <xdr:col>8</xdr:col>
      <xdr:colOff>552450</xdr:colOff>
      <xdr:row>27</xdr:row>
      <xdr:rowOff>123825</xdr:rowOff>
    </xdr:to>
    <xdr:sp>
      <xdr:nvSpPr>
        <xdr:cNvPr id="10" name="角丸四角形 10"/>
        <xdr:cNvSpPr>
          <a:spLocks/>
        </xdr:cNvSpPr>
      </xdr:nvSpPr>
      <xdr:spPr>
        <a:xfrm>
          <a:off x="3609975" y="4962525"/>
          <a:ext cx="1114425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指導言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zoomScaleSheetLayoutView="100" zoomScalePageLayoutView="0" workbookViewId="0" topLeftCell="A7">
      <selection activeCell="K14" sqref="K14"/>
    </sheetView>
  </sheetViews>
  <sheetFormatPr defaultColWidth="9.140625" defaultRowHeight="15"/>
  <cols>
    <col min="1" max="1" width="3.00390625" style="3" customWidth="1"/>
    <col min="2" max="2" width="3.00390625" style="3" bestFit="1" customWidth="1"/>
    <col min="3" max="3" width="16.140625" style="3" customWidth="1"/>
    <col min="4" max="4" width="10.421875" style="3" bestFit="1" customWidth="1"/>
    <col min="5" max="5" width="3.00390625" style="3" customWidth="1"/>
    <col min="6" max="16" width="9.00390625" style="3" customWidth="1"/>
    <col min="17" max="18" width="3.00390625" style="3" customWidth="1"/>
    <col min="19" max="21" width="5.421875" style="3" bestFit="1" customWidth="1"/>
    <col min="22" max="22" width="8.421875" style="3" bestFit="1" customWidth="1"/>
    <col min="23" max="23" width="11.57421875" style="3" bestFit="1" customWidth="1"/>
    <col min="24" max="24" width="14.57421875" style="3" bestFit="1" customWidth="1"/>
    <col min="25" max="28" width="10.8515625" style="3" bestFit="1" customWidth="1"/>
    <col min="29" max="16384" width="9.00390625" style="3" customWidth="1"/>
  </cols>
  <sheetData>
    <row r="1" spans="2:25" ht="18.75">
      <c r="B1" s="91" t="s">
        <v>9</v>
      </c>
      <c r="C1" s="91"/>
      <c r="D1" s="91"/>
      <c r="E1" s="91"/>
      <c r="F1" s="91"/>
      <c r="G1" s="91"/>
      <c r="H1" s="91"/>
      <c r="I1" s="91"/>
      <c r="J1" s="91"/>
      <c r="K1" s="14"/>
      <c r="L1" s="12" t="s">
        <v>43</v>
      </c>
      <c r="M1" s="43" t="s">
        <v>100</v>
      </c>
      <c r="N1" s="43" t="s">
        <v>101</v>
      </c>
      <c r="O1" s="43" t="s">
        <v>102</v>
      </c>
      <c r="P1" s="43" t="s">
        <v>103</v>
      </c>
      <c r="Q1" s="14"/>
      <c r="R1" s="5"/>
      <c r="S1" s="92" t="s">
        <v>105</v>
      </c>
      <c r="T1" s="92"/>
      <c r="U1" s="92"/>
      <c r="V1" s="92"/>
      <c r="W1" s="92"/>
      <c r="X1" s="92"/>
      <c r="Y1" s="92"/>
    </row>
    <row r="2" spans="2:25" ht="14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 t="s">
        <v>100</v>
      </c>
      <c r="T2" s="11" t="s">
        <v>101</v>
      </c>
      <c r="U2" s="11" t="s">
        <v>102</v>
      </c>
      <c r="V2" s="11" t="s">
        <v>103</v>
      </c>
      <c r="W2" s="16" t="s">
        <v>108</v>
      </c>
      <c r="X2" s="16" t="s">
        <v>109</v>
      </c>
      <c r="Y2" s="16" t="s">
        <v>8</v>
      </c>
    </row>
    <row r="3" spans="2:29" ht="14.25">
      <c r="B3" s="82" t="s">
        <v>104</v>
      </c>
      <c r="C3" s="82"/>
      <c r="D3" s="93" t="s">
        <v>32</v>
      </c>
      <c r="E3" s="93"/>
      <c r="F3" s="93"/>
      <c r="G3" s="93"/>
      <c r="H3" s="93"/>
      <c r="I3" s="13" t="s">
        <v>11</v>
      </c>
      <c r="J3" s="94" t="s">
        <v>35</v>
      </c>
      <c r="K3" s="94"/>
      <c r="L3" s="6"/>
      <c r="M3" s="6"/>
      <c r="N3" s="6"/>
      <c r="O3" s="6"/>
      <c r="P3" s="6"/>
      <c r="Q3" s="6"/>
      <c r="S3" s="1" t="s">
        <v>44</v>
      </c>
      <c r="T3" s="3" t="s">
        <v>56</v>
      </c>
      <c r="U3" s="3" t="s">
        <v>87</v>
      </c>
      <c r="V3" s="3" t="s">
        <v>94</v>
      </c>
      <c r="W3" s="16" t="s">
        <v>110</v>
      </c>
      <c r="X3" s="16" t="s">
        <v>119</v>
      </c>
      <c r="Y3" s="16">
        <v>1</v>
      </c>
      <c r="Z3" s="3">
        <v>2</v>
      </c>
      <c r="AA3" s="3">
        <v>3</v>
      </c>
      <c r="AB3" s="3">
        <v>4</v>
      </c>
      <c r="AC3" s="3">
        <v>5</v>
      </c>
    </row>
    <row r="4" spans="2:29" ht="14.25">
      <c r="B4" s="6"/>
      <c r="C4" s="6"/>
      <c r="D4" s="6"/>
      <c r="E4" s="12"/>
      <c r="F4" s="7"/>
      <c r="G4" s="7"/>
      <c r="H4" s="7"/>
      <c r="I4" s="7"/>
      <c r="J4" s="7"/>
      <c r="K4" s="7"/>
      <c r="L4" s="6"/>
      <c r="M4" s="6"/>
      <c r="N4" s="6"/>
      <c r="O4" s="6"/>
      <c r="P4" s="6"/>
      <c r="Q4" s="6"/>
      <c r="S4" s="1" t="s">
        <v>45</v>
      </c>
      <c r="T4" s="3" t="s">
        <v>57</v>
      </c>
      <c r="U4" s="3" t="s">
        <v>88</v>
      </c>
      <c r="V4" s="3" t="s">
        <v>95</v>
      </c>
      <c r="W4" s="16" t="s">
        <v>111</v>
      </c>
      <c r="X4" s="16" t="s">
        <v>120</v>
      </c>
      <c r="Y4" s="16" t="s">
        <v>23</v>
      </c>
      <c r="Z4" s="16" t="s">
        <v>23</v>
      </c>
      <c r="AA4" s="16" t="s">
        <v>23</v>
      </c>
      <c r="AB4" s="16" t="s">
        <v>23</v>
      </c>
      <c r="AC4" s="16" t="s">
        <v>23</v>
      </c>
    </row>
    <row r="5" spans="2:29" ht="14.25">
      <c r="B5" s="82" t="s">
        <v>106</v>
      </c>
      <c r="C5" s="82"/>
      <c r="D5" s="90" t="s">
        <v>36</v>
      </c>
      <c r="E5" s="90"/>
      <c r="F5" s="90"/>
      <c r="G5" s="90"/>
      <c r="H5" s="90"/>
      <c r="I5" s="90"/>
      <c r="J5" s="90"/>
      <c r="K5" s="13"/>
      <c r="L5" s="13"/>
      <c r="M5" s="13"/>
      <c r="N5" s="13"/>
      <c r="O5" s="13"/>
      <c r="P5" s="13"/>
      <c r="Q5" s="13"/>
      <c r="R5" s="2"/>
      <c r="S5" s="1" t="s">
        <v>46</v>
      </c>
      <c r="T5" s="3" t="s">
        <v>58</v>
      </c>
      <c r="U5" s="3" t="s">
        <v>89</v>
      </c>
      <c r="V5" s="3" t="s">
        <v>96</v>
      </c>
      <c r="W5" s="16" t="s">
        <v>112</v>
      </c>
      <c r="X5" s="16" t="s">
        <v>121</v>
      </c>
      <c r="Y5" s="3" t="s">
        <v>24</v>
      </c>
      <c r="Z5" s="3" t="s">
        <v>24</v>
      </c>
      <c r="AA5" s="3" t="s">
        <v>24</v>
      </c>
      <c r="AB5" s="3" t="s">
        <v>24</v>
      </c>
      <c r="AC5" s="3" t="s">
        <v>24</v>
      </c>
    </row>
    <row r="6" spans="2:29" ht="15" thickBot="1">
      <c r="B6" s="6"/>
      <c r="C6" s="9"/>
      <c r="D6" s="9"/>
      <c r="E6" s="9"/>
      <c r="F6" s="9"/>
      <c r="G6" s="9"/>
      <c r="H6" s="6"/>
      <c r="I6" s="6"/>
      <c r="J6" s="13"/>
      <c r="K6" s="13"/>
      <c r="L6" s="8"/>
      <c r="M6" s="8"/>
      <c r="N6" s="8"/>
      <c r="O6" s="8"/>
      <c r="P6" s="8"/>
      <c r="Q6" s="8"/>
      <c r="R6" s="1"/>
      <c r="S6" s="1" t="s">
        <v>47</v>
      </c>
      <c r="T6" s="3" t="s">
        <v>59</v>
      </c>
      <c r="U6" s="3" t="s">
        <v>90</v>
      </c>
      <c r="V6" s="3" t="s">
        <v>97</v>
      </c>
      <c r="W6" s="16" t="s">
        <v>113</v>
      </c>
      <c r="X6" s="16" t="s">
        <v>122</v>
      </c>
      <c r="Y6" s="16" t="s">
        <v>13</v>
      </c>
      <c r="Z6" s="16" t="s">
        <v>13</v>
      </c>
      <c r="AA6" s="16" t="s">
        <v>13</v>
      </c>
      <c r="AB6" s="16" t="s">
        <v>13</v>
      </c>
      <c r="AC6" s="16"/>
    </row>
    <row r="7" spans="2:28" ht="15.75" thickBot="1" thickTop="1">
      <c r="B7" s="82" t="s">
        <v>107</v>
      </c>
      <c r="C7" s="82"/>
      <c r="F7" s="37" t="s">
        <v>12</v>
      </c>
      <c r="G7" s="42">
        <v>1</v>
      </c>
      <c r="H7" s="83" t="str">
        <f>HLOOKUP($G$7,$Y$3:$AC$16,13,TRUE)</f>
        <v>ペア発表型</v>
      </c>
      <c r="I7" s="83" t="str">
        <f>HLOOKUP($G$7,$Y$3:$AC$14,3,TRUE)</f>
        <v>[学習課題]</v>
      </c>
      <c r="M7" s="8"/>
      <c r="N7" s="8"/>
      <c r="O7" s="8"/>
      <c r="P7" s="8"/>
      <c r="Q7" s="8"/>
      <c r="R7" s="1"/>
      <c r="S7" s="1" t="s">
        <v>48</v>
      </c>
      <c r="T7" s="3" t="s">
        <v>60</v>
      </c>
      <c r="U7" s="3" t="s">
        <v>91</v>
      </c>
      <c r="V7" s="3" t="s">
        <v>98</v>
      </c>
      <c r="W7" s="16" t="s">
        <v>114</v>
      </c>
      <c r="X7" s="16" t="s">
        <v>123</v>
      </c>
      <c r="Y7" s="3" t="s">
        <v>25</v>
      </c>
      <c r="Z7" s="3" t="s">
        <v>25</v>
      </c>
      <c r="AA7" s="3" t="s">
        <v>25</v>
      </c>
      <c r="AB7" s="3" t="s">
        <v>25</v>
      </c>
    </row>
    <row r="8" spans="2:28" ht="15.75" thickBot="1" thickTop="1">
      <c r="B8" s="8"/>
      <c r="C8" s="8"/>
      <c r="D8" s="8"/>
      <c r="E8" s="8"/>
      <c r="F8" s="84" t="s">
        <v>7</v>
      </c>
      <c r="G8" s="38"/>
      <c r="H8" s="32"/>
      <c r="I8" s="32"/>
      <c r="J8" s="32"/>
      <c r="K8" s="32"/>
      <c r="L8" s="20"/>
      <c r="M8" s="20"/>
      <c r="N8" s="20"/>
      <c r="O8" s="20"/>
      <c r="P8" s="20"/>
      <c r="Q8" s="21"/>
      <c r="R8" s="2"/>
      <c r="S8" s="1" t="s">
        <v>49</v>
      </c>
      <c r="T8" s="3" t="s">
        <v>61</v>
      </c>
      <c r="U8" s="3" t="s">
        <v>92</v>
      </c>
      <c r="V8" s="3" t="s">
        <v>99</v>
      </c>
      <c r="W8" s="16" t="s">
        <v>115</v>
      </c>
      <c r="X8" s="16" t="s">
        <v>124</v>
      </c>
      <c r="AB8" s="3" t="s">
        <v>21</v>
      </c>
    </row>
    <row r="9" spans="2:28" ht="15" thickTop="1">
      <c r="B9" s="84" t="s">
        <v>108</v>
      </c>
      <c r="C9" s="24" t="s">
        <v>118</v>
      </c>
      <c r="D9" s="25" t="s">
        <v>10</v>
      </c>
      <c r="E9" s="13"/>
      <c r="F9" s="85"/>
      <c r="G9" s="39"/>
      <c r="H9" s="18"/>
      <c r="I9" s="18"/>
      <c r="J9" s="18"/>
      <c r="K9" s="18"/>
      <c r="L9" s="18"/>
      <c r="M9" s="18"/>
      <c r="N9" s="18"/>
      <c r="O9" s="18"/>
      <c r="P9" s="18"/>
      <c r="Q9" s="33"/>
      <c r="R9" s="1"/>
      <c r="S9" s="1" t="s">
        <v>50</v>
      </c>
      <c r="T9" s="3" t="s">
        <v>62</v>
      </c>
      <c r="U9" s="3" t="s">
        <v>93</v>
      </c>
      <c r="W9" s="16" t="s">
        <v>117</v>
      </c>
      <c r="X9" s="16" t="s">
        <v>125</v>
      </c>
      <c r="Y9" s="16" t="s">
        <v>14</v>
      </c>
      <c r="Z9" s="16" t="s">
        <v>14</v>
      </c>
      <c r="AA9" s="3" t="s">
        <v>15</v>
      </c>
      <c r="AB9" s="3" t="s">
        <v>13</v>
      </c>
    </row>
    <row r="10" spans="2:28" ht="14.25">
      <c r="B10" s="85"/>
      <c r="C10" s="17"/>
      <c r="D10" s="26"/>
      <c r="F10" s="85"/>
      <c r="G10" s="41" t="str">
        <f>HLOOKUP($G$7,$Y$3:$AC$14,2,TRUE)</f>
        <v>聞く･書く</v>
      </c>
      <c r="H10" s="87" t="s">
        <v>1</v>
      </c>
      <c r="I10" s="88"/>
      <c r="J10" s="88"/>
      <c r="K10" s="88"/>
      <c r="L10" s="88"/>
      <c r="M10" s="88"/>
      <c r="N10" s="88"/>
      <c r="O10" s="88"/>
      <c r="P10" s="88"/>
      <c r="Q10" s="22"/>
      <c r="R10" s="13"/>
      <c r="S10" s="1" t="s">
        <v>51</v>
      </c>
      <c r="T10" s="3" t="s">
        <v>63</v>
      </c>
      <c r="W10" s="16" t="s">
        <v>116</v>
      </c>
      <c r="X10" s="16" t="s">
        <v>126</v>
      </c>
      <c r="Y10" s="3" t="s">
        <v>16</v>
      </c>
      <c r="Z10" s="3" t="s">
        <v>17</v>
      </c>
      <c r="AA10" s="3" t="s">
        <v>20</v>
      </c>
      <c r="AB10" s="3" t="s">
        <v>22</v>
      </c>
    </row>
    <row r="11" spans="2:28" ht="14.25" customHeight="1">
      <c r="B11" s="85"/>
      <c r="C11" s="18"/>
      <c r="D11" s="26"/>
      <c r="F11" s="85"/>
      <c r="G11" s="39" t="str">
        <f>HLOOKUP($G$7,$Y$3:$AC$14,3,TRUE)</f>
        <v>[学習課題]</v>
      </c>
      <c r="H11" s="87"/>
      <c r="I11" s="88"/>
      <c r="J11" s="88"/>
      <c r="K11" s="88"/>
      <c r="L11" s="88"/>
      <c r="M11" s="88"/>
      <c r="N11" s="88"/>
      <c r="O11" s="88"/>
      <c r="P11" s="88"/>
      <c r="Q11" s="22"/>
      <c r="R11" s="4"/>
      <c r="S11" s="1" t="s">
        <v>52</v>
      </c>
      <c r="T11" s="3" t="s">
        <v>64</v>
      </c>
      <c r="W11" s="16"/>
      <c r="X11" s="16" t="s">
        <v>127</v>
      </c>
      <c r="Y11" s="16" t="s">
        <v>15</v>
      </c>
      <c r="Z11" s="3" t="s">
        <v>15</v>
      </c>
      <c r="AB11" s="3" t="s">
        <v>15</v>
      </c>
    </row>
    <row r="12" spans="2:28" ht="14.25">
      <c r="B12" s="85"/>
      <c r="C12" s="18"/>
      <c r="D12" s="26"/>
      <c r="F12" s="85"/>
      <c r="G12" s="39"/>
      <c r="H12" s="34"/>
      <c r="I12" s="34"/>
      <c r="J12" s="34"/>
      <c r="K12" s="34"/>
      <c r="L12" s="34"/>
      <c r="M12" s="34"/>
      <c r="N12" s="34"/>
      <c r="O12" s="34"/>
      <c r="P12" s="34"/>
      <c r="Q12" s="22"/>
      <c r="R12" s="4"/>
      <c r="S12" s="1" t="s">
        <v>53</v>
      </c>
      <c r="T12" s="3" t="s">
        <v>65</v>
      </c>
      <c r="W12" s="16"/>
      <c r="X12" s="16" t="s">
        <v>128</v>
      </c>
      <c r="Y12" s="3" t="s">
        <v>19</v>
      </c>
      <c r="Z12" s="3" t="s">
        <v>19</v>
      </c>
      <c r="AB12" s="3" t="s">
        <v>19</v>
      </c>
    </row>
    <row r="13" spans="2:29" ht="14.25">
      <c r="B13" s="85"/>
      <c r="C13" s="18"/>
      <c r="D13" s="26"/>
      <c r="F13" s="85"/>
      <c r="G13" s="39"/>
      <c r="H13" s="18"/>
      <c r="I13" s="18"/>
      <c r="J13" s="18"/>
      <c r="K13" s="18"/>
      <c r="L13" s="18"/>
      <c r="M13" s="18"/>
      <c r="N13" s="18"/>
      <c r="O13" s="18"/>
      <c r="P13" s="18"/>
      <c r="Q13" s="22"/>
      <c r="R13" s="4"/>
      <c r="S13" s="1" t="s">
        <v>54</v>
      </c>
      <c r="T13" s="3" t="s">
        <v>66</v>
      </c>
      <c r="W13" s="16"/>
      <c r="X13" s="16" t="s">
        <v>129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13</v>
      </c>
    </row>
    <row r="14" spans="2:29" ht="15" thickBot="1">
      <c r="B14" s="85"/>
      <c r="C14" s="18"/>
      <c r="D14" s="26"/>
      <c r="F14" s="86"/>
      <c r="G14" s="40"/>
      <c r="H14" s="29"/>
      <c r="I14" s="29"/>
      <c r="J14" s="29"/>
      <c r="K14" s="29"/>
      <c r="L14" s="29"/>
      <c r="M14" s="29"/>
      <c r="N14" s="29"/>
      <c r="O14" s="29"/>
      <c r="P14" s="29"/>
      <c r="Q14" s="30"/>
      <c r="S14" s="1" t="s">
        <v>55</v>
      </c>
      <c r="T14" s="3" t="s">
        <v>67</v>
      </c>
      <c r="W14" s="16"/>
      <c r="X14" s="16" t="s">
        <v>130</v>
      </c>
      <c r="Y14" s="16" t="s">
        <v>18</v>
      </c>
      <c r="Z14" s="16" t="s">
        <v>18</v>
      </c>
      <c r="AA14" s="16" t="s">
        <v>18</v>
      </c>
      <c r="AB14" s="16" t="s">
        <v>18</v>
      </c>
      <c r="AC14" s="16" t="s">
        <v>18</v>
      </c>
    </row>
    <row r="15" spans="2:29" ht="15" thickTop="1">
      <c r="B15" s="85"/>
      <c r="C15" s="19"/>
      <c r="D15" s="26"/>
      <c r="F15" s="84" t="s">
        <v>6</v>
      </c>
      <c r="G15" s="39"/>
      <c r="H15" s="35"/>
      <c r="I15" s="35"/>
      <c r="J15" s="35"/>
      <c r="K15" s="35"/>
      <c r="L15" s="35"/>
      <c r="M15" s="35"/>
      <c r="N15" s="35"/>
      <c r="O15" s="35"/>
      <c r="P15" s="35"/>
      <c r="Q15" s="36"/>
      <c r="T15" s="3" t="s">
        <v>68</v>
      </c>
      <c r="W15" s="16"/>
      <c r="X15" s="16" t="s">
        <v>131</v>
      </c>
      <c r="Y15" s="3" t="s">
        <v>28</v>
      </c>
      <c r="Z15" s="3" t="s">
        <v>29</v>
      </c>
      <c r="AA15" s="3" t="s">
        <v>30</v>
      </c>
      <c r="AB15" s="3" t="s">
        <v>31</v>
      </c>
      <c r="AC15" s="3" t="s">
        <v>26</v>
      </c>
    </row>
    <row r="16" spans="2:25" ht="14.25">
      <c r="B16" s="85"/>
      <c r="C16" s="18"/>
      <c r="D16" s="26"/>
      <c r="F16" s="85"/>
      <c r="G16" s="39"/>
      <c r="H16" s="18"/>
      <c r="I16" s="18"/>
      <c r="J16" s="18"/>
      <c r="K16" s="18"/>
      <c r="L16" s="18"/>
      <c r="M16" s="18"/>
      <c r="N16" s="18"/>
      <c r="O16" s="18"/>
      <c r="P16" s="18"/>
      <c r="Q16" s="22"/>
      <c r="T16" s="3" t="s">
        <v>69</v>
      </c>
      <c r="W16" s="16"/>
      <c r="X16" s="16" t="s">
        <v>132</v>
      </c>
      <c r="Y16" s="16"/>
    </row>
    <row r="17" spans="2:25" ht="14.25">
      <c r="B17" s="85"/>
      <c r="C17" s="19"/>
      <c r="D17" s="27"/>
      <c r="E17" s="9"/>
      <c r="F17" s="85"/>
      <c r="G17" s="41" t="str">
        <f>HLOOKUP($G$7,$Y$3:$AC$14,4,TRUE)</f>
        <v>書く</v>
      </c>
      <c r="H17" s="87" t="s">
        <v>1</v>
      </c>
      <c r="I17" s="88"/>
      <c r="J17" s="88"/>
      <c r="K17" s="88"/>
      <c r="L17" s="88"/>
      <c r="M17" s="88"/>
      <c r="N17" s="88"/>
      <c r="O17" s="88"/>
      <c r="P17" s="88"/>
      <c r="Q17" s="89"/>
      <c r="T17" s="3" t="s">
        <v>70</v>
      </c>
      <c r="W17" s="16"/>
      <c r="X17" s="16" t="s">
        <v>133</v>
      </c>
      <c r="Y17" s="16"/>
    </row>
    <row r="18" spans="2:25" ht="14.25">
      <c r="B18" s="85"/>
      <c r="C18" s="18"/>
      <c r="D18" s="27"/>
      <c r="F18" s="85"/>
      <c r="G18" s="39" t="str">
        <f>HLOOKUP($G$7,$Y$3:$AC$14,5,TRUE)</f>
        <v>[予想]</v>
      </c>
      <c r="H18" s="87"/>
      <c r="I18" s="88"/>
      <c r="J18" s="88"/>
      <c r="K18" s="88"/>
      <c r="L18" s="88"/>
      <c r="M18" s="88"/>
      <c r="N18" s="88"/>
      <c r="O18" s="88"/>
      <c r="P18" s="88"/>
      <c r="Q18" s="89"/>
      <c r="T18" s="3" t="s">
        <v>71</v>
      </c>
      <c r="W18" s="16"/>
      <c r="X18" s="16" t="s">
        <v>134</v>
      </c>
      <c r="Y18" s="16"/>
    </row>
    <row r="19" spans="2:25" ht="15" thickBot="1">
      <c r="B19" s="86"/>
      <c r="C19" s="23"/>
      <c r="D19" s="28"/>
      <c r="E19" s="9"/>
      <c r="F19" s="85"/>
      <c r="G19" s="39">
        <f>HLOOKUP($G$7,$Y$3:$AC$14,6,TRUE)</f>
        <v>0</v>
      </c>
      <c r="H19" s="87"/>
      <c r="I19" s="88"/>
      <c r="J19" s="88"/>
      <c r="K19" s="88"/>
      <c r="L19" s="88"/>
      <c r="M19" s="88"/>
      <c r="N19" s="88"/>
      <c r="O19" s="88"/>
      <c r="P19" s="88"/>
      <c r="Q19" s="89"/>
      <c r="T19" s="3" t="s">
        <v>72</v>
      </c>
      <c r="W19" s="16"/>
      <c r="X19" s="16" t="s">
        <v>135</v>
      </c>
      <c r="Y19" s="16"/>
    </row>
    <row r="20" spans="2:25" ht="15" thickTop="1">
      <c r="B20" s="10"/>
      <c r="C20" s="15"/>
      <c r="D20" s="15"/>
      <c r="F20" s="85"/>
      <c r="G20" s="41" t="str">
        <f>HLOOKUP($G$7,$Y$3:$AC$14,7,TRUE)</f>
        <v>話し合う</v>
      </c>
      <c r="H20" s="87"/>
      <c r="I20" s="88"/>
      <c r="J20" s="88"/>
      <c r="K20" s="88"/>
      <c r="L20" s="88"/>
      <c r="M20" s="88"/>
      <c r="N20" s="88"/>
      <c r="O20" s="88"/>
      <c r="P20" s="88"/>
      <c r="Q20" s="89"/>
      <c r="T20" s="3" t="s">
        <v>73</v>
      </c>
      <c r="W20" s="16"/>
      <c r="X20" s="16" t="s">
        <v>2</v>
      </c>
      <c r="Y20" s="16"/>
    </row>
    <row r="21" spans="2:25" ht="15" thickBot="1">
      <c r="B21" s="10"/>
      <c r="C21" s="15"/>
      <c r="D21" s="15"/>
      <c r="E21" s="9"/>
      <c r="F21" s="85"/>
      <c r="G21" s="39" t="str">
        <f>HLOOKUP($G$7,$Y$3:$AC$14,8,TRUE)</f>
        <v>(ペア)</v>
      </c>
      <c r="H21" s="87"/>
      <c r="I21" s="88"/>
      <c r="J21" s="88"/>
      <c r="K21" s="88"/>
      <c r="L21" s="88"/>
      <c r="M21" s="88"/>
      <c r="N21" s="88"/>
      <c r="O21" s="88"/>
      <c r="P21" s="88"/>
      <c r="Q21" s="89"/>
      <c r="T21" s="3" t="s">
        <v>74</v>
      </c>
      <c r="W21" s="16"/>
      <c r="X21" s="16" t="s">
        <v>3</v>
      </c>
      <c r="Y21" s="16"/>
    </row>
    <row r="22" spans="2:25" ht="15" thickTop="1">
      <c r="B22" s="84" t="s">
        <v>109</v>
      </c>
      <c r="C22" s="24" t="s">
        <v>118</v>
      </c>
      <c r="D22" s="25" t="s">
        <v>10</v>
      </c>
      <c r="F22" s="85"/>
      <c r="G22" s="41" t="str">
        <f>HLOOKUP($G$7,$Y$3:$AC$14,9,TRUE)</f>
        <v>話す</v>
      </c>
      <c r="H22" s="87"/>
      <c r="I22" s="88"/>
      <c r="J22" s="88"/>
      <c r="K22" s="88"/>
      <c r="L22" s="88"/>
      <c r="M22" s="88"/>
      <c r="N22" s="88"/>
      <c r="O22" s="88"/>
      <c r="P22" s="88"/>
      <c r="Q22" s="89"/>
      <c r="T22" s="3" t="s">
        <v>75</v>
      </c>
      <c r="W22" s="16"/>
      <c r="X22" s="16" t="s">
        <v>4</v>
      </c>
      <c r="Y22" s="16"/>
    </row>
    <row r="23" spans="2:25" ht="14.25">
      <c r="B23" s="85"/>
      <c r="C23" s="18"/>
      <c r="D23" s="26"/>
      <c r="E23" s="9"/>
      <c r="F23" s="85"/>
      <c r="G23" s="39" t="str">
        <f>HLOOKUP($G$7,$Y$3:$AC$14,10,TRUE)</f>
        <v>(代表)</v>
      </c>
      <c r="H23" s="87"/>
      <c r="I23" s="88"/>
      <c r="J23" s="88"/>
      <c r="K23" s="88"/>
      <c r="L23" s="88"/>
      <c r="M23" s="88"/>
      <c r="N23" s="88"/>
      <c r="O23" s="88"/>
      <c r="P23" s="88"/>
      <c r="Q23" s="89"/>
      <c r="T23" s="3" t="s">
        <v>76</v>
      </c>
      <c r="W23" s="16"/>
      <c r="X23" s="16" t="s">
        <v>5</v>
      </c>
      <c r="Y23" s="16"/>
    </row>
    <row r="24" spans="2:25" ht="14.25" customHeight="1">
      <c r="B24" s="85"/>
      <c r="C24" s="18"/>
      <c r="D24" s="26"/>
      <c r="F24" s="85"/>
      <c r="G24" s="39"/>
      <c r="H24" s="34"/>
      <c r="I24" s="34"/>
      <c r="J24" s="34"/>
      <c r="K24" s="34"/>
      <c r="L24" s="34"/>
      <c r="M24" s="34"/>
      <c r="N24" s="34"/>
      <c r="O24" s="34"/>
      <c r="P24" s="34"/>
      <c r="Q24" s="22"/>
      <c r="T24" s="3" t="s">
        <v>77</v>
      </c>
      <c r="W24" s="16"/>
      <c r="X24" s="16"/>
      <c r="Y24" s="16"/>
    </row>
    <row r="25" spans="2:20" ht="14.25">
      <c r="B25" s="85"/>
      <c r="C25" s="18"/>
      <c r="D25" s="26"/>
      <c r="F25" s="85"/>
      <c r="G25" s="39"/>
      <c r="H25" s="18"/>
      <c r="I25" s="18"/>
      <c r="J25" s="18"/>
      <c r="K25" s="18"/>
      <c r="L25" s="18"/>
      <c r="M25" s="18"/>
      <c r="N25" s="18"/>
      <c r="O25" s="18"/>
      <c r="P25" s="18"/>
      <c r="Q25" s="22"/>
      <c r="T25" s="3" t="s">
        <v>78</v>
      </c>
    </row>
    <row r="26" spans="2:20" ht="15" thickBot="1">
      <c r="B26" s="85"/>
      <c r="C26" s="19"/>
      <c r="D26" s="26"/>
      <c r="F26" s="86"/>
      <c r="G26" s="40"/>
      <c r="H26" s="29"/>
      <c r="I26" s="29"/>
      <c r="J26" s="29"/>
      <c r="K26" s="29"/>
      <c r="L26" s="29"/>
      <c r="M26" s="29"/>
      <c r="N26" s="29"/>
      <c r="O26" s="29"/>
      <c r="P26" s="29"/>
      <c r="Q26" s="30"/>
      <c r="T26" s="3" t="s">
        <v>79</v>
      </c>
    </row>
    <row r="27" spans="2:20" ht="15" thickTop="1">
      <c r="B27" s="85"/>
      <c r="C27" s="19"/>
      <c r="D27" s="26"/>
      <c r="F27" s="84" t="s">
        <v>27</v>
      </c>
      <c r="G27" s="39"/>
      <c r="H27" s="35"/>
      <c r="I27" s="35"/>
      <c r="J27" s="35"/>
      <c r="K27" s="35"/>
      <c r="L27" s="35"/>
      <c r="M27" s="35"/>
      <c r="N27" s="35"/>
      <c r="O27" s="35"/>
      <c r="P27" s="35"/>
      <c r="Q27" s="36"/>
      <c r="T27" s="3" t="s">
        <v>80</v>
      </c>
    </row>
    <row r="28" spans="2:20" ht="14.25">
      <c r="B28" s="85"/>
      <c r="C28" s="19"/>
      <c r="D28" s="26"/>
      <c r="F28" s="85"/>
      <c r="G28" s="39"/>
      <c r="H28" s="18"/>
      <c r="I28" s="18"/>
      <c r="J28" s="18"/>
      <c r="K28" s="18"/>
      <c r="L28" s="18"/>
      <c r="M28" s="18"/>
      <c r="N28" s="18"/>
      <c r="O28" s="18"/>
      <c r="P28" s="18"/>
      <c r="Q28" s="22"/>
      <c r="T28" s="3" t="s">
        <v>81</v>
      </c>
    </row>
    <row r="29" spans="2:20" ht="14.25">
      <c r="B29" s="85"/>
      <c r="C29" s="19"/>
      <c r="D29" s="26"/>
      <c r="F29" s="85"/>
      <c r="G29" s="41" t="str">
        <f>HLOOKUP($G$7,$Y$3:$AC$14,11,TRUE)</f>
        <v>書く</v>
      </c>
      <c r="H29" s="87" t="s">
        <v>1</v>
      </c>
      <c r="I29" s="88"/>
      <c r="J29" s="88"/>
      <c r="K29" s="88"/>
      <c r="L29" s="88"/>
      <c r="M29" s="88"/>
      <c r="N29" s="88"/>
      <c r="O29" s="88"/>
      <c r="P29" s="88"/>
      <c r="Q29" s="22"/>
      <c r="T29" s="3" t="s">
        <v>82</v>
      </c>
    </row>
    <row r="30" spans="2:20" ht="14.25">
      <c r="B30" s="85"/>
      <c r="C30" s="19"/>
      <c r="D30" s="27"/>
      <c r="F30" s="85"/>
      <c r="G30" s="39" t="str">
        <f>HLOOKUP($G$7,$Y$3:$AC$14,12,TRUE)</f>
        <v>(まとめ)</v>
      </c>
      <c r="H30" s="34"/>
      <c r="I30" s="34"/>
      <c r="J30" s="34"/>
      <c r="K30" s="34"/>
      <c r="L30" s="34"/>
      <c r="M30" s="34"/>
      <c r="N30" s="34"/>
      <c r="O30" s="34"/>
      <c r="P30" s="34"/>
      <c r="Q30" s="22"/>
      <c r="T30" s="3" t="s">
        <v>83</v>
      </c>
    </row>
    <row r="31" spans="2:20" ht="14.25">
      <c r="B31" s="85"/>
      <c r="C31" s="19"/>
      <c r="D31" s="27"/>
      <c r="F31" s="85"/>
      <c r="G31" s="39"/>
      <c r="H31" s="19"/>
      <c r="I31" s="19"/>
      <c r="J31" s="19"/>
      <c r="K31" s="19"/>
      <c r="L31" s="19"/>
      <c r="M31" s="19"/>
      <c r="N31" s="19"/>
      <c r="O31" s="19"/>
      <c r="P31" s="19"/>
      <c r="Q31" s="22"/>
      <c r="T31" s="3" t="s">
        <v>84</v>
      </c>
    </row>
    <row r="32" spans="2:20" ht="15" thickBot="1">
      <c r="B32" s="86"/>
      <c r="C32" s="29"/>
      <c r="D32" s="31"/>
      <c r="F32" s="85"/>
      <c r="G32" s="39"/>
      <c r="H32" s="18"/>
      <c r="I32" s="18"/>
      <c r="J32" s="18"/>
      <c r="K32" s="18"/>
      <c r="L32" s="18"/>
      <c r="M32" s="18"/>
      <c r="N32" s="18"/>
      <c r="O32" s="18"/>
      <c r="P32" s="18"/>
      <c r="Q32" s="22"/>
      <c r="T32" s="3" t="s">
        <v>85</v>
      </c>
    </row>
    <row r="33" spans="2:20" ht="15.75" thickBot="1" thickTop="1">
      <c r="B33" s="10"/>
      <c r="C33" s="15"/>
      <c r="D33" s="15"/>
      <c r="F33" s="86"/>
      <c r="G33" s="40"/>
      <c r="H33" s="23"/>
      <c r="I33" s="23"/>
      <c r="J33" s="23"/>
      <c r="K33" s="23"/>
      <c r="L33" s="23"/>
      <c r="M33" s="23"/>
      <c r="N33" s="23"/>
      <c r="O33" s="23"/>
      <c r="P33" s="23"/>
      <c r="Q33" s="30"/>
      <c r="T33" s="3" t="s">
        <v>86</v>
      </c>
    </row>
    <row r="34" spans="2:16" ht="15" thickTop="1">
      <c r="B34" s="10"/>
      <c r="C34" s="15"/>
      <c r="D34" s="1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ht="14.25">
      <c r="B35" s="10"/>
      <c r="C35" s="15"/>
      <c r="D35" s="1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6:16" ht="14.25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42" spans="13:17" ht="14.25">
      <c r="M42" s="9"/>
      <c r="N42" s="9"/>
      <c r="O42" s="9"/>
      <c r="P42" s="9"/>
      <c r="Q42" s="9"/>
    </row>
    <row r="43" spans="13:17" ht="14.25">
      <c r="M43" s="9"/>
      <c r="N43" s="9"/>
      <c r="O43" s="9"/>
      <c r="P43" s="9"/>
      <c r="Q43" s="9"/>
    </row>
    <row r="44" spans="13:17" ht="14.25">
      <c r="M44" s="9"/>
      <c r="N44" s="9"/>
      <c r="O44" s="9"/>
      <c r="P44" s="9"/>
      <c r="Q44" s="9"/>
    </row>
    <row r="45" spans="13:17" ht="14.25">
      <c r="M45" s="9"/>
      <c r="N45" s="9"/>
      <c r="O45" s="9"/>
      <c r="P45" s="9"/>
      <c r="Q45" s="9"/>
    </row>
    <row r="46" spans="13:17" ht="14.25">
      <c r="M46" s="9"/>
      <c r="N46" s="9"/>
      <c r="O46" s="9"/>
      <c r="P46" s="9"/>
      <c r="Q46" s="9"/>
    </row>
    <row r="47" spans="13:17" ht="14.25">
      <c r="M47" s="9"/>
      <c r="N47" s="9"/>
      <c r="O47" s="9"/>
      <c r="P47" s="9"/>
      <c r="Q47" s="9"/>
    </row>
    <row r="48" spans="13:17" ht="14.25">
      <c r="M48" s="9"/>
      <c r="N48" s="9"/>
      <c r="O48" s="9"/>
      <c r="P48" s="9"/>
      <c r="Q48" s="9"/>
    </row>
    <row r="49" spans="13:17" ht="14.25">
      <c r="M49" s="9"/>
      <c r="N49" s="9"/>
      <c r="O49" s="9"/>
      <c r="P49" s="9"/>
      <c r="Q49" s="9"/>
    </row>
    <row r="50" spans="13:17" ht="14.25">
      <c r="M50" s="9"/>
      <c r="N50" s="9"/>
      <c r="O50" s="9"/>
      <c r="P50" s="9"/>
      <c r="Q50" s="9"/>
    </row>
    <row r="51" spans="13:17" ht="14.25">
      <c r="M51" s="9"/>
      <c r="N51" s="9"/>
      <c r="O51" s="9"/>
      <c r="P51" s="9"/>
      <c r="Q51" s="9"/>
    </row>
  </sheetData>
  <sheetProtection/>
  <mergeCells count="17">
    <mergeCell ref="B5:C5"/>
    <mergeCell ref="D5:J5"/>
    <mergeCell ref="B1:J1"/>
    <mergeCell ref="S1:Y1"/>
    <mergeCell ref="B3:C3"/>
    <mergeCell ref="D3:H3"/>
    <mergeCell ref="J3:K3"/>
    <mergeCell ref="B7:C7"/>
    <mergeCell ref="H7:I7"/>
    <mergeCell ref="F8:F14"/>
    <mergeCell ref="B9:B19"/>
    <mergeCell ref="F15:F26"/>
    <mergeCell ref="B22:B32"/>
    <mergeCell ref="F27:F33"/>
    <mergeCell ref="H10:P11"/>
    <mergeCell ref="H17:Q23"/>
    <mergeCell ref="H29:P29"/>
  </mergeCells>
  <dataValidations count="7">
    <dataValidation type="list" showInputMessage="1" showErrorMessage="1" sqref="D23:D29">
      <formula1>$X$2:$X$31</formula1>
    </dataValidation>
    <dataValidation type="list" showInputMessage="1" showErrorMessage="1" sqref="D10:D16">
      <formula1>$W$2:$W$16</formula1>
    </dataValidation>
    <dataValidation type="list" showInputMessage="1" showErrorMessage="1" sqref="P1">
      <formula1>$V$2:$V$9</formula1>
    </dataValidation>
    <dataValidation type="list" showInputMessage="1" showErrorMessage="1" sqref="O1">
      <formula1>$U$2:$U$10</formula1>
    </dataValidation>
    <dataValidation type="list" showInputMessage="1" showErrorMessage="1" sqref="N1">
      <formula1>$T$2:$T$34</formula1>
    </dataValidation>
    <dataValidation type="list" showInputMessage="1" showErrorMessage="1" sqref="M1">
      <formula1>$S$2:$S$15</formula1>
    </dataValidation>
    <dataValidation showInputMessage="1" showErrorMessage="1" sqref="G8:G33"/>
  </dataValidations>
  <printOptions horizontalCentered="1" vertic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3.00390625" style="3" customWidth="1"/>
    <col min="2" max="2" width="3.00390625" style="3" bestFit="1" customWidth="1"/>
    <col min="3" max="3" width="16.140625" style="3" customWidth="1"/>
    <col min="4" max="4" width="10.421875" style="3" bestFit="1" customWidth="1"/>
    <col min="5" max="5" width="3.00390625" style="3" customWidth="1"/>
    <col min="6" max="16" width="9.00390625" style="3" customWidth="1"/>
    <col min="17" max="18" width="3.00390625" style="3" customWidth="1"/>
    <col min="19" max="21" width="5.421875" style="3" bestFit="1" customWidth="1"/>
    <col min="22" max="22" width="8.421875" style="3" bestFit="1" customWidth="1"/>
    <col min="23" max="23" width="11.57421875" style="3" bestFit="1" customWidth="1"/>
    <col min="24" max="24" width="14.57421875" style="3" bestFit="1" customWidth="1"/>
    <col min="25" max="28" width="10.8515625" style="3" bestFit="1" customWidth="1"/>
    <col min="29" max="16384" width="9.00390625" style="3" customWidth="1"/>
  </cols>
  <sheetData>
    <row r="1" spans="2:25" ht="18.75">
      <c r="B1" s="91" t="s">
        <v>9</v>
      </c>
      <c r="C1" s="91"/>
      <c r="D1" s="91"/>
      <c r="E1" s="91"/>
      <c r="F1" s="91"/>
      <c r="G1" s="91"/>
      <c r="H1" s="91"/>
      <c r="I1" s="91"/>
      <c r="J1" s="91"/>
      <c r="K1" s="14"/>
      <c r="L1" s="12" t="s">
        <v>43</v>
      </c>
      <c r="M1" s="44" t="s">
        <v>100</v>
      </c>
      <c r="N1" s="43" t="s">
        <v>101</v>
      </c>
      <c r="O1" s="43" t="s">
        <v>102</v>
      </c>
      <c r="P1" s="43" t="s">
        <v>103</v>
      </c>
      <c r="Q1" s="14"/>
      <c r="R1" s="5"/>
      <c r="S1" s="92" t="s">
        <v>105</v>
      </c>
      <c r="T1" s="92"/>
      <c r="U1" s="92"/>
      <c r="V1" s="92"/>
      <c r="W1" s="92"/>
      <c r="X1" s="92"/>
      <c r="Y1" s="92"/>
    </row>
    <row r="2" spans="2:25" ht="17.2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 t="s">
        <v>100</v>
      </c>
      <c r="T2" s="11" t="s">
        <v>101</v>
      </c>
      <c r="U2" s="11" t="s">
        <v>102</v>
      </c>
      <c r="V2" s="11" t="s">
        <v>103</v>
      </c>
      <c r="W2" s="16" t="s">
        <v>108</v>
      </c>
      <c r="X2" s="16" t="s">
        <v>109</v>
      </c>
      <c r="Y2" s="16" t="s">
        <v>8</v>
      </c>
    </row>
    <row r="3" spans="1:29" ht="17.25" customHeight="1">
      <c r="A3" s="45"/>
      <c r="B3" s="107" t="s">
        <v>104</v>
      </c>
      <c r="C3" s="107"/>
      <c r="D3" s="106"/>
      <c r="E3" s="106"/>
      <c r="F3" s="106"/>
      <c r="G3" s="106"/>
      <c r="H3" s="106"/>
      <c r="I3" s="47" t="s">
        <v>136</v>
      </c>
      <c r="J3" s="97" t="s">
        <v>138</v>
      </c>
      <c r="K3" s="97"/>
      <c r="L3" s="49"/>
      <c r="M3" s="49"/>
      <c r="N3" s="49"/>
      <c r="O3" s="49"/>
      <c r="P3" s="49"/>
      <c r="Q3" s="6"/>
      <c r="S3" s="1" t="s">
        <v>44</v>
      </c>
      <c r="T3" s="3" t="s">
        <v>56</v>
      </c>
      <c r="U3" s="3" t="s">
        <v>87</v>
      </c>
      <c r="V3" s="3" t="s">
        <v>94</v>
      </c>
      <c r="W3" s="16" t="s">
        <v>110</v>
      </c>
      <c r="X3" s="16" t="s">
        <v>119</v>
      </c>
      <c r="Y3" s="16">
        <v>1</v>
      </c>
      <c r="Z3" s="3">
        <v>2</v>
      </c>
      <c r="AA3" s="3">
        <v>3</v>
      </c>
      <c r="AB3" s="3">
        <v>4</v>
      </c>
      <c r="AC3" s="3">
        <v>5</v>
      </c>
    </row>
    <row r="4" spans="1:29" ht="17.25" customHeight="1">
      <c r="A4" s="45"/>
      <c r="B4" s="49"/>
      <c r="C4" s="49"/>
      <c r="D4" s="49"/>
      <c r="E4" s="46"/>
      <c r="F4" s="50"/>
      <c r="G4" s="50"/>
      <c r="H4" s="50"/>
      <c r="I4" s="50"/>
      <c r="J4" s="50"/>
      <c r="K4" s="50"/>
      <c r="L4" s="49"/>
      <c r="M4" s="49"/>
      <c r="N4" s="49"/>
      <c r="O4" s="49"/>
      <c r="P4" s="49"/>
      <c r="Q4" s="6"/>
      <c r="S4" s="1" t="s">
        <v>45</v>
      </c>
      <c r="T4" s="3" t="s">
        <v>57</v>
      </c>
      <c r="U4" s="3" t="s">
        <v>88</v>
      </c>
      <c r="V4" s="3" t="s">
        <v>95</v>
      </c>
      <c r="W4" s="16" t="s">
        <v>111</v>
      </c>
      <c r="X4" s="16" t="s">
        <v>120</v>
      </c>
      <c r="Y4" s="16" t="s">
        <v>23</v>
      </c>
      <c r="Z4" s="16" t="s">
        <v>23</v>
      </c>
      <c r="AA4" s="16" t="s">
        <v>23</v>
      </c>
      <c r="AB4" s="16" t="s">
        <v>23</v>
      </c>
      <c r="AC4" s="16" t="s">
        <v>23</v>
      </c>
    </row>
    <row r="5" spans="1:29" ht="17.25" customHeight="1">
      <c r="A5" s="45"/>
      <c r="B5" s="107" t="s">
        <v>106</v>
      </c>
      <c r="C5" s="107"/>
      <c r="D5" s="108"/>
      <c r="E5" s="108"/>
      <c r="F5" s="108"/>
      <c r="G5" s="108"/>
      <c r="H5" s="108"/>
      <c r="I5" s="108"/>
      <c r="J5" s="108"/>
      <c r="K5" s="47"/>
      <c r="L5" s="47"/>
      <c r="M5" s="47"/>
      <c r="N5" s="47"/>
      <c r="O5" s="47"/>
      <c r="P5" s="47"/>
      <c r="Q5" s="13"/>
      <c r="R5" s="2"/>
      <c r="S5" s="1" t="s">
        <v>46</v>
      </c>
      <c r="T5" s="3" t="s">
        <v>58</v>
      </c>
      <c r="U5" s="3" t="s">
        <v>89</v>
      </c>
      <c r="V5" s="3" t="s">
        <v>96</v>
      </c>
      <c r="W5" s="16" t="s">
        <v>112</v>
      </c>
      <c r="X5" s="16" t="s">
        <v>121</v>
      </c>
      <c r="Y5" s="3" t="s">
        <v>24</v>
      </c>
      <c r="Z5" s="3" t="s">
        <v>24</v>
      </c>
      <c r="AA5" s="3" t="s">
        <v>24</v>
      </c>
      <c r="AB5" s="3" t="s">
        <v>24</v>
      </c>
      <c r="AC5" s="3" t="s">
        <v>24</v>
      </c>
    </row>
    <row r="6" spans="1:29" ht="17.25" customHeight="1" thickBot="1">
      <c r="A6" s="45"/>
      <c r="B6" s="49"/>
      <c r="C6" s="48"/>
      <c r="D6" s="48"/>
      <c r="E6" s="48"/>
      <c r="F6" s="48"/>
      <c r="G6" s="48"/>
      <c r="H6" s="49"/>
      <c r="I6" s="49"/>
      <c r="J6" s="47"/>
      <c r="K6" s="47"/>
      <c r="L6" s="51"/>
      <c r="M6" s="51"/>
      <c r="N6" s="51"/>
      <c r="O6" s="51"/>
      <c r="P6" s="51"/>
      <c r="Q6" s="8"/>
      <c r="R6" s="1"/>
      <c r="S6" s="1" t="s">
        <v>47</v>
      </c>
      <c r="T6" s="3" t="s">
        <v>59</v>
      </c>
      <c r="U6" s="3" t="s">
        <v>90</v>
      </c>
      <c r="V6" s="3" t="s">
        <v>97</v>
      </c>
      <c r="W6" s="16" t="s">
        <v>113</v>
      </c>
      <c r="X6" s="16" t="s">
        <v>122</v>
      </c>
      <c r="Y6" s="16" t="s">
        <v>13</v>
      </c>
      <c r="Z6" s="16" t="s">
        <v>13</v>
      </c>
      <c r="AA6" s="16" t="s">
        <v>13</v>
      </c>
      <c r="AB6" s="16" t="s">
        <v>13</v>
      </c>
      <c r="AC6" s="16"/>
    </row>
    <row r="7" spans="1:28" ht="17.25" customHeight="1" thickBot="1" thickTop="1">
      <c r="A7" s="45"/>
      <c r="B7" s="107" t="s">
        <v>107</v>
      </c>
      <c r="C7" s="107"/>
      <c r="D7" s="45"/>
      <c r="E7" s="45"/>
      <c r="F7" s="52" t="s">
        <v>137</v>
      </c>
      <c r="G7" s="53">
        <v>1</v>
      </c>
      <c r="H7" s="105" t="str">
        <f>HLOOKUP($G$7,$Y$3:$AC$16,13,TRUE)</f>
        <v>ペア発表型</v>
      </c>
      <c r="I7" s="105" t="str">
        <f>HLOOKUP($G$7,$Y$3:$AC$14,3,TRUE)</f>
        <v>[学習課題]</v>
      </c>
      <c r="J7" s="45"/>
      <c r="K7" s="45"/>
      <c r="L7" s="45"/>
      <c r="M7" s="51"/>
      <c r="N7" s="51"/>
      <c r="O7" s="51"/>
      <c r="P7" s="51"/>
      <c r="Q7" s="8"/>
      <c r="R7" s="1"/>
      <c r="S7" s="1" t="s">
        <v>48</v>
      </c>
      <c r="T7" s="3" t="s">
        <v>60</v>
      </c>
      <c r="U7" s="3" t="s">
        <v>91</v>
      </c>
      <c r="V7" s="3" t="s">
        <v>98</v>
      </c>
      <c r="W7" s="16" t="s">
        <v>114</v>
      </c>
      <c r="X7" s="16" t="s">
        <v>123</v>
      </c>
      <c r="Y7" s="3" t="s">
        <v>25</v>
      </c>
      <c r="Z7" s="3" t="s">
        <v>25</v>
      </c>
      <c r="AA7" s="3" t="s">
        <v>25</v>
      </c>
      <c r="AB7" s="3" t="s">
        <v>25</v>
      </c>
    </row>
    <row r="8" spans="1:28" ht="17.25" customHeight="1" thickBot="1" thickTop="1">
      <c r="A8" s="45"/>
      <c r="B8" s="51"/>
      <c r="C8" s="51"/>
      <c r="D8" s="51"/>
      <c r="E8" s="51"/>
      <c r="F8" s="98" t="s">
        <v>7</v>
      </c>
      <c r="G8" s="54"/>
      <c r="H8" s="55"/>
      <c r="I8" s="55"/>
      <c r="J8" s="55"/>
      <c r="K8" s="55"/>
      <c r="L8" s="56"/>
      <c r="M8" s="56"/>
      <c r="N8" s="56"/>
      <c r="O8" s="56"/>
      <c r="P8" s="56"/>
      <c r="Q8" s="21"/>
      <c r="R8" s="2"/>
      <c r="S8" s="1" t="s">
        <v>49</v>
      </c>
      <c r="T8" s="3" t="s">
        <v>61</v>
      </c>
      <c r="U8" s="3" t="s">
        <v>92</v>
      </c>
      <c r="V8" s="3" t="s">
        <v>99</v>
      </c>
      <c r="W8" s="16" t="s">
        <v>115</v>
      </c>
      <c r="X8" s="16" t="s">
        <v>124</v>
      </c>
      <c r="AB8" s="3" t="s">
        <v>21</v>
      </c>
    </row>
    <row r="9" spans="1:28" ht="17.25" customHeight="1" thickTop="1">
      <c r="A9" s="45"/>
      <c r="B9" s="98" t="s">
        <v>108</v>
      </c>
      <c r="C9" s="57" t="s">
        <v>118</v>
      </c>
      <c r="D9" s="58" t="s">
        <v>10</v>
      </c>
      <c r="E9" s="47"/>
      <c r="F9" s="99"/>
      <c r="G9" s="59"/>
      <c r="H9" s="60"/>
      <c r="I9" s="60"/>
      <c r="J9" s="60"/>
      <c r="K9" s="60"/>
      <c r="L9" s="60"/>
      <c r="M9" s="60"/>
      <c r="N9" s="60"/>
      <c r="O9" s="60"/>
      <c r="P9" s="60"/>
      <c r="Q9" s="33"/>
      <c r="R9" s="1"/>
      <c r="S9" s="1" t="s">
        <v>50</v>
      </c>
      <c r="T9" s="3" t="s">
        <v>62</v>
      </c>
      <c r="U9" s="3" t="s">
        <v>93</v>
      </c>
      <c r="W9" s="16" t="s">
        <v>117</v>
      </c>
      <c r="X9" s="16" t="s">
        <v>125</v>
      </c>
      <c r="Y9" s="16" t="s">
        <v>14</v>
      </c>
      <c r="Z9" s="16" t="s">
        <v>14</v>
      </c>
      <c r="AA9" s="3" t="s">
        <v>15</v>
      </c>
      <c r="AB9" s="3" t="s">
        <v>13</v>
      </c>
    </row>
    <row r="10" spans="1:28" ht="17.25" customHeight="1">
      <c r="A10" s="45"/>
      <c r="B10" s="99"/>
      <c r="C10" s="61"/>
      <c r="D10" s="62"/>
      <c r="E10" s="45"/>
      <c r="F10" s="99"/>
      <c r="G10" s="63" t="str">
        <f>HLOOKUP($G$7,$Y$3:$AC$14,2,TRUE)</f>
        <v>聞く･書く</v>
      </c>
      <c r="H10" s="103"/>
      <c r="I10" s="104"/>
      <c r="J10" s="104"/>
      <c r="K10" s="104"/>
      <c r="L10" s="104"/>
      <c r="M10" s="104"/>
      <c r="N10" s="104"/>
      <c r="O10" s="104"/>
      <c r="P10" s="104"/>
      <c r="Q10" s="22"/>
      <c r="R10" s="13"/>
      <c r="S10" s="1" t="s">
        <v>51</v>
      </c>
      <c r="T10" s="3" t="s">
        <v>63</v>
      </c>
      <c r="W10" s="16" t="s">
        <v>116</v>
      </c>
      <c r="X10" s="16" t="s">
        <v>126</v>
      </c>
      <c r="Y10" s="3" t="s">
        <v>16</v>
      </c>
      <c r="Z10" s="3" t="s">
        <v>17</v>
      </c>
      <c r="AA10" s="3" t="s">
        <v>20</v>
      </c>
      <c r="AB10" s="3" t="s">
        <v>22</v>
      </c>
    </row>
    <row r="11" spans="1:28" ht="17.25" customHeight="1">
      <c r="A11" s="64"/>
      <c r="B11" s="100"/>
      <c r="C11" s="65"/>
      <c r="D11" s="66"/>
      <c r="E11" s="64"/>
      <c r="F11" s="100"/>
      <c r="G11" s="67" t="str">
        <f>HLOOKUP($G$7,$Y$3:$AC$14,3,TRUE)</f>
        <v>[学習課題]</v>
      </c>
      <c r="H11" s="65"/>
      <c r="I11" s="65"/>
      <c r="J11" s="65"/>
      <c r="K11" s="65"/>
      <c r="L11" s="65"/>
      <c r="M11" s="65"/>
      <c r="N11" s="65"/>
      <c r="O11" s="65"/>
      <c r="P11" s="65"/>
      <c r="Q11" s="22"/>
      <c r="R11" s="4"/>
      <c r="S11" s="1" t="s">
        <v>52</v>
      </c>
      <c r="T11" s="3" t="s">
        <v>64</v>
      </c>
      <c r="W11" s="16"/>
      <c r="X11" s="16" t="s">
        <v>127</v>
      </c>
      <c r="Y11" s="16" t="s">
        <v>15</v>
      </c>
      <c r="Z11" s="3" t="s">
        <v>15</v>
      </c>
      <c r="AB11" s="3" t="s">
        <v>15</v>
      </c>
    </row>
    <row r="12" spans="1:28" ht="17.25" customHeight="1">
      <c r="A12" s="64"/>
      <c r="B12" s="100"/>
      <c r="C12" s="65"/>
      <c r="D12" s="66"/>
      <c r="E12" s="64"/>
      <c r="F12" s="100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22"/>
      <c r="R12" s="4"/>
      <c r="S12" s="1" t="s">
        <v>53</v>
      </c>
      <c r="T12" s="3" t="s">
        <v>65</v>
      </c>
      <c r="W12" s="16"/>
      <c r="X12" s="16" t="s">
        <v>128</v>
      </c>
      <c r="Y12" s="3" t="s">
        <v>19</v>
      </c>
      <c r="Z12" s="3" t="s">
        <v>19</v>
      </c>
      <c r="AB12" s="3" t="s">
        <v>19</v>
      </c>
    </row>
    <row r="13" spans="1:29" ht="17.25" customHeight="1">
      <c r="A13" s="64"/>
      <c r="B13" s="100"/>
      <c r="C13" s="65"/>
      <c r="D13" s="66"/>
      <c r="E13" s="64"/>
      <c r="F13" s="100"/>
      <c r="G13" s="67"/>
      <c r="H13" s="65"/>
      <c r="I13" s="65"/>
      <c r="J13" s="65"/>
      <c r="K13" s="65"/>
      <c r="L13" s="65"/>
      <c r="M13" s="65"/>
      <c r="N13" s="65"/>
      <c r="O13" s="65"/>
      <c r="P13" s="65"/>
      <c r="Q13" s="22"/>
      <c r="R13" s="4"/>
      <c r="S13" s="1" t="s">
        <v>54</v>
      </c>
      <c r="T13" s="3" t="s">
        <v>66</v>
      </c>
      <c r="W13" s="16"/>
      <c r="X13" s="16" t="s">
        <v>129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13</v>
      </c>
    </row>
    <row r="14" spans="1:29" ht="17.25" customHeight="1" thickBot="1">
      <c r="A14" s="64"/>
      <c r="B14" s="100"/>
      <c r="C14" s="65"/>
      <c r="D14" s="66"/>
      <c r="E14" s="64"/>
      <c r="F14" s="101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30"/>
      <c r="S14" s="1" t="s">
        <v>55</v>
      </c>
      <c r="T14" s="3" t="s">
        <v>67</v>
      </c>
      <c r="W14" s="16"/>
      <c r="X14" s="16" t="s">
        <v>130</v>
      </c>
      <c r="Y14" s="16" t="s">
        <v>18</v>
      </c>
      <c r="Z14" s="16" t="s">
        <v>18</v>
      </c>
      <c r="AA14" s="16" t="s">
        <v>18</v>
      </c>
      <c r="AB14" s="16" t="s">
        <v>18</v>
      </c>
      <c r="AC14" s="16" t="s">
        <v>18</v>
      </c>
    </row>
    <row r="15" spans="1:29" ht="17.25" customHeight="1" thickTop="1">
      <c r="A15" s="64"/>
      <c r="B15" s="100"/>
      <c r="C15" s="71"/>
      <c r="D15" s="66"/>
      <c r="E15" s="64"/>
      <c r="F15" s="102" t="s">
        <v>6</v>
      </c>
      <c r="G15" s="67"/>
      <c r="H15" s="72"/>
      <c r="I15" s="72"/>
      <c r="J15" s="72"/>
      <c r="K15" s="72"/>
      <c r="L15" s="72"/>
      <c r="M15" s="72"/>
      <c r="N15" s="72"/>
      <c r="O15" s="72"/>
      <c r="P15" s="72"/>
      <c r="Q15" s="36"/>
      <c r="T15" s="3" t="s">
        <v>68</v>
      </c>
      <c r="W15" s="16"/>
      <c r="X15" s="16" t="s">
        <v>131</v>
      </c>
      <c r="Y15" s="3" t="s">
        <v>28</v>
      </c>
      <c r="Z15" s="3" t="s">
        <v>29</v>
      </c>
      <c r="AA15" s="3" t="s">
        <v>30</v>
      </c>
      <c r="AB15" s="3" t="s">
        <v>31</v>
      </c>
      <c r="AC15" s="3" t="s">
        <v>26</v>
      </c>
    </row>
    <row r="16" spans="1:25" ht="17.25" customHeight="1">
      <c r="A16" s="64"/>
      <c r="B16" s="100"/>
      <c r="C16" s="65"/>
      <c r="D16" s="66"/>
      <c r="E16" s="64"/>
      <c r="F16" s="100"/>
      <c r="G16" s="67"/>
      <c r="H16" s="65"/>
      <c r="I16" s="65"/>
      <c r="J16" s="65"/>
      <c r="K16" s="65"/>
      <c r="L16" s="65"/>
      <c r="M16" s="65"/>
      <c r="N16" s="65"/>
      <c r="O16" s="65"/>
      <c r="P16" s="65"/>
      <c r="Q16" s="22"/>
      <c r="T16" s="3" t="s">
        <v>69</v>
      </c>
      <c r="W16" s="16"/>
      <c r="X16" s="16" t="s">
        <v>132</v>
      </c>
      <c r="Y16" s="16"/>
    </row>
    <row r="17" spans="1:25" ht="17.25" customHeight="1">
      <c r="A17" s="64"/>
      <c r="B17" s="100"/>
      <c r="C17" s="71"/>
      <c r="D17" s="73"/>
      <c r="E17" s="74"/>
      <c r="F17" s="100"/>
      <c r="G17" s="63" t="str">
        <f>HLOOKUP($G$7,$Y$3:$AC$14,4,TRUE)</f>
        <v>書く</v>
      </c>
      <c r="H17" s="103"/>
      <c r="I17" s="104"/>
      <c r="J17" s="104"/>
      <c r="K17" s="104"/>
      <c r="L17" s="104"/>
      <c r="M17" s="104"/>
      <c r="N17" s="104"/>
      <c r="O17" s="104"/>
      <c r="P17" s="104"/>
      <c r="Q17" s="22"/>
      <c r="T17" s="3" t="s">
        <v>70</v>
      </c>
      <c r="W17" s="16"/>
      <c r="X17" s="16" t="s">
        <v>133</v>
      </c>
      <c r="Y17" s="16"/>
    </row>
    <row r="18" spans="1:25" ht="17.25" customHeight="1">
      <c r="A18" s="64"/>
      <c r="B18" s="100"/>
      <c r="C18" s="65"/>
      <c r="D18" s="73"/>
      <c r="E18" s="64"/>
      <c r="F18" s="100"/>
      <c r="G18" s="67" t="str">
        <f>HLOOKUP($G$7,$Y$3:$AC$14,5,TRUE)</f>
        <v>[予想]</v>
      </c>
      <c r="H18" s="103"/>
      <c r="I18" s="104"/>
      <c r="J18" s="104"/>
      <c r="K18" s="104"/>
      <c r="L18" s="104"/>
      <c r="M18" s="104"/>
      <c r="N18" s="104"/>
      <c r="O18" s="104"/>
      <c r="P18" s="104"/>
      <c r="Q18" s="22"/>
      <c r="T18" s="3" t="s">
        <v>71</v>
      </c>
      <c r="W18" s="16"/>
      <c r="X18" s="16" t="s">
        <v>134</v>
      </c>
      <c r="Y18" s="16"/>
    </row>
    <row r="19" spans="1:25" ht="17.25" customHeight="1" thickBot="1">
      <c r="A19" s="64"/>
      <c r="B19" s="101"/>
      <c r="C19" s="75"/>
      <c r="D19" s="76"/>
      <c r="E19" s="74"/>
      <c r="F19" s="100"/>
      <c r="G19" s="67">
        <f>HLOOKUP($G$7,$Y$3:$AC$14,6,TRUE)</f>
        <v>0</v>
      </c>
      <c r="H19" s="65"/>
      <c r="I19" s="65"/>
      <c r="J19" s="65"/>
      <c r="K19" s="65"/>
      <c r="L19" s="65"/>
      <c r="M19" s="65"/>
      <c r="N19" s="65"/>
      <c r="O19" s="65"/>
      <c r="P19" s="65"/>
      <c r="Q19" s="22"/>
      <c r="T19" s="3" t="s">
        <v>72</v>
      </c>
      <c r="W19" s="16"/>
      <c r="X19" s="16" t="s">
        <v>135</v>
      </c>
      <c r="Y19" s="16"/>
    </row>
    <row r="20" spans="1:25" ht="17.25" customHeight="1" thickTop="1">
      <c r="A20" s="64"/>
      <c r="B20" s="77"/>
      <c r="C20" s="78"/>
      <c r="D20" s="78"/>
      <c r="E20" s="64"/>
      <c r="F20" s="100"/>
      <c r="G20" s="63" t="str">
        <f>HLOOKUP($G$7,$Y$3:$AC$14,7,TRUE)</f>
        <v>話し合う</v>
      </c>
      <c r="H20" s="65"/>
      <c r="I20" s="65"/>
      <c r="J20" s="65"/>
      <c r="K20" s="65"/>
      <c r="L20" s="65"/>
      <c r="M20" s="65"/>
      <c r="N20" s="65"/>
      <c r="O20" s="65"/>
      <c r="P20" s="65"/>
      <c r="Q20" s="22"/>
      <c r="T20" s="3" t="s">
        <v>73</v>
      </c>
      <c r="W20" s="16"/>
      <c r="X20" s="16" t="s">
        <v>2</v>
      </c>
      <c r="Y20" s="16"/>
    </row>
    <row r="21" spans="1:25" ht="17.25" customHeight="1" thickBot="1">
      <c r="A21" s="64"/>
      <c r="B21" s="77"/>
      <c r="C21" s="78"/>
      <c r="D21" s="78"/>
      <c r="E21" s="74"/>
      <c r="F21" s="100"/>
      <c r="G21" s="67" t="str">
        <f>HLOOKUP($G$7,$Y$3:$AC$14,8,TRUE)</f>
        <v>(ペア)</v>
      </c>
      <c r="H21" s="65"/>
      <c r="I21" s="65"/>
      <c r="J21" s="65"/>
      <c r="K21" s="65"/>
      <c r="L21" s="65"/>
      <c r="M21" s="65"/>
      <c r="N21" s="65"/>
      <c r="O21" s="65"/>
      <c r="P21" s="65"/>
      <c r="Q21" s="22"/>
      <c r="T21" s="3" t="s">
        <v>74</v>
      </c>
      <c r="W21" s="16"/>
      <c r="X21" s="16" t="s">
        <v>3</v>
      </c>
      <c r="Y21" s="16"/>
    </row>
    <row r="22" spans="1:25" ht="17.25" customHeight="1" thickTop="1">
      <c r="A22" s="64"/>
      <c r="B22" s="102" t="s">
        <v>109</v>
      </c>
      <c r="C22" s="79" t="s">
        <v>118</v>
      </c>
      <c r="D22" s="80" t="s">
        <v>10</v>
      </c>
      <c r="E22" s="64"/>
      <c r="F22" s="100"/>
      <c r="G22" s="63" t="str">
        <f>HLOOKUP($G$7,$Y$3:$AC$14,9,TRUE)</f>
        <v>話す</v>
      </c>
      <c r="H22" s="65"/>
      <c r="I22" s="65"/>
      <c r="J22" s="65"/>
      <c r="K22" s="65"/>
      <c r="L22" s="65"/>
      <c r="M22" s="65"/>
      <c r="N22" s="65"/>
      <c r="O22" s="65"/>
      <c r="P22" s="65"/>
      <c r="Q22" s="22"/>
      <c r="T22" s="3" t="s">
        <v>75</v>
      </c>
      <c r="W22" s="16"/>
      <c r="X22" s="16" t="s">
        <v>4</v>
      </c>
      <c r="Y22" s="16"/>
    </row>
    <row r="23" spans="1:25" ht="17.25" customHeight="1">
      <c r="A23" s="64"/>
      <c r="B23" s="100"/>
      <c r="C23" s="65"/>
      <c r="D23" s="66"/>
      <c r="E23" s="74"/>
      <c r="F23" s="100"/>
      <c r="G23" s="67" t="str">
        <f>HLOOKUP($G$7,$Y$3:$AC$14,10,TRUE)</f>
        <v>(代表)</v>
      </c>
      <c r="H23" s="65"/>
      <c r="I23" s="65"/>
      <c r="J23" s="65"/>
      <c r="K23" s="65"/>
      <c r="L23" s="65"/>
      <c r="M23" s="65"/>
      <c r="N23" s="65"/>
      <c r="O23" s="65"/>
      <c r="P23" s="65"/>
      <c r="Q23" s="22"/>
      <c r="T23" s="3" t="s">
        <v>76</v>
      </c>
      <c r="W23" s="16"/>
      <c r="X23" s="16" t="s">
        <v>5</v>
      </c>
      <c r="Y23" s="16"/>
    </row>
    <row r="24" spans="1:25" ht="17.25" customHeight="1">
      <c r="A24" s="64"/>
      <c r="B24" s="100"/>
      <c r="C24" s="65"/>
      <c r="D24" s="66"/>
      <c r="E24" s="64"/>
      <c r="F24" s="100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22"/>
      <c r="T24" s="3" t="s">
        <v>77</v>
      </c>
      <c r="W24" s="16"/>
      <c r="X24" s="16"/>
      <c r="Y24" s="16"/>
    </row>
    <row r="25" spans="1:20" ht="17.25" customHeight="1">
      <c r="A25" s="64"/>
      <c r="B25" s="100"/>
      <c r="C25" s="65"/>
      <c r="D25" s="66"/>
      <c r="E25" s="64"/>
      <c r="F25" s="100"/>
      <c r="G25" s="67"/>
      <c r="H25" s="65"/>
      <c r="I25" s="65"/>
      <c r="J25" s="65"/>
      <c r="K25" s="65"/>
      <c r="L25" s="65"/>
      <c r="M25" s="65"/>
      <c r="N25" s="65"/>
      <c r="O25" s="65"/>
      <c r="P25" s="65"/>
      <c r="Q25" s="22"/>
      <c r="T25" s="3" t="s">
        <v>78</v>
      </c>
    </row>
    <row r="26" spans="1:20" ht="17.25" customHeight="1" thickBot="1">
      <c r="A26" s="64"/>
      <c r="B26" s="100"/>
      <c r="C26" s="71"/>
      <c r="D26" s="66"/>
      <c r="E26" s="64"/>
      <c r="F26" s="101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30"/>
      <c r="T26" s="3" t="s">
        <v>79</v>
      </c>
    </row>
    <row r="27" spans="1:20" ht="17.25" customHeight="1" thickTop="1">
      <c r="A27" s="64"/>
      <c r="B27" s="100"/>
      <c r="C27" s="71"/>
      <c r="D27" s="66"/>
      <c r="E27" s="64"/>
      <c r="F27" s="102" t="s">
        <v>27</v>
      </c>
      <c r="G27" s="67"/>
      <c r="H27" s="72"/>
      <c r="I27" s="72"/>
      <c r="J27" s="72"/>
      <c r="K27" s="72"/>
      <c r="L27" s="72"/>
      <c r="M27" s="72"/>
      <c r="N27" s="72"/>
      <c r="O27" s="72"/>
      <c r="P27" s="72"/>
      <c r="Q27" s="36"/>
      <c r="T27" s="3" t="s">
        <v>80</v>
      </c>
    </row>
    <row r="28" spans="1:20" ht="17.25" customHeight="1">
      <c r="A28" s="64"/>
      <c r="B28" s="100"/>
      <c r="C28" s="71"/>
      <c r="D28" s="66"/>
      <c r="E28" s="64"/>
      <c r="F28" s="100"/>
      <c r="G28" s="67"/>
      <c r="H28" s="65"/>
      <c r="I28" s="65"/>
      <c r="J28" s="65"/>
      <c r="K28" s="65"/>
      <c r="L28" s="65"/>
      <c r="M28" s="65"/>
      <c r="N28" s="65"/>
      <c r="O28" s="65"/>
      <c r="P28" s="65"/>
      <c r="Q28" s="22"/>
      <c r="T28" s="3" t="s">
        <v>81</v>
      </c>
    </row>
    <row r="29" spans="1:20" ht="17.25" customHeight="1">
      <c r="A29" s="64"/>
      <c r="B29" s="100"/>
      <c r="C29" s="71"/>
      <c r="D29" s="66"/>
      <c r="E29" s="64"/>
      <c r="F29" s="100"/>
      <c r="G29" s="63" t="str">
        <f>HLOOKUP($G$7,$Y$3:$AC$14,11,TRUE)</f>
        <v>書く</v>
      </c>
      <c r="H29" s="103"/>
      <c r="I29" s="104"/>
      <c r="J29" s="104"/>
      <c r="K29" s="104"/>
      <c r="L29" s="104"/>
      <c r="M29" s="104"/>
      <c r="N29" s="104"/>
      <c r="O29" s="104"/>
      <c r="P29" s="104"/>
      <c r="Q29" s="22"/>
      <c r="T29" s="3" t="s">
        <v>82</v>
      </c>
    </row>
    <row r="30" spans="1:20" ht="17.25" customHeight="1">
      <c r="A30" s="64"/>
      <c r="B30" s="100"/>
      <c r="C30" s="71"/>
      <c r="D30" s="73"/>
      <c r="E30" s="64"/>
      <c r="F30" s="100"/>
      <c r="G30" s="67" t="str">
        <f>HLOOKUP($G$7,$Y$3:$AC$14,12,TRUE)</f>
        <v>(まとめ)</v>
      </c>
      <c r="H30" s="68"/>
      <c r="I30" s="68"/>
      <c r="J30" s="68"/>
      <c r="K30" s="68"/>
      <c r="L30" s="68"/>
      <c r="M30" s="68"/>
      <c r="N30" s="68"/>
      <c r="O30" s="68"/>
      <c r="P30" s="68"/>
      <c r="Q30" s="22"/>
      <c r="T30" s="3" t="s">
        <v>83</v>
      </c>
    </row>
    <row r="31" spans="1:20" ht="17.25" customHeight="1">
      <c r="A31" s="64"/>
      <c r="B31" s="100"/>
      <c r="C31" s="71"/>
      <c r="D31" s="73"/>
      <c r="E31" s="64"/>
      <c r="F31" s="100"/>
      <c r="G31" s="67"/>
      <c r="H31" s="71"/>
      <c r="I31" s="71"/>
      <c r="J31" s="71"/>
      <c r="K31" s="71"/>
      <c r="L31" s="71"/>
      <c r="M31" s="71"/>
      <c r="N31" s="71"/>
      <c r="O31" s="71"/>
      <c r="P31" s="71"/>
      <c r="Q31" s="22"/>
      <c r="T31" s="3" t="s">
        <v>84</v>
      </c>
    </row>
    <row r="32" spans="1:20" ht="17.25" customHeight="1" thickBot="1">
      <c r="A32" s="64"/>
      <c r="B32" s="101"/>
      <c r="C32" s="70"/>
      <c r="D32" s="81"/>
      <c r="E32" s="64"/>
      <c r="F32" s="100"/>
      <c r="G32" s="67"/>
      <c r="H32" s="65"/>
      <c r="I32" s="65"/>
      <c r="J32" s="65"/>
      <c r="K32" s="65"/>
      <c r="L32" s="65"/>
      <c r="M32" s="65"/>
      <c r="N32" s="65"/>
      <c r="O32" s="65"/>
      <c r="P32" s="65"/>
      <c r="Q32" s="22"/>
      <c r="T32" s="3" t="s">
        <v>85</v>
      </c>
    </row>
    <row r="33" spans="1:20" ht="17.25" customHeight="1" thickBot="1" thickTop="1">
      <c r="A33" s="64"/>
      <c r="B33" s="77"/>
      <c r="C33" s="78"/>
      <c r="D33" s="78"/>
      <c r="E33" s="64"/>
      <c r="F33" s="101"/>
      <c r="G33" s="69"/>
      <c r="H33" s="75"/>
      <c r="I33" s="75"/>
      <c r="J33" s="75"/>
      <c r="K33" s="75"/>
      <c r="L33" s="75"/>
      <c r="M33" s="75"/>
      <c r="N33" s="75"/>
      <c r="O33" s="75"/>
      <c r="P33" s="75"/>
      <c r="Q33" s="30"/>
      <c r="T33" s="3" t="s">
        <v>86</v>
      </c>
    </row>
    <row r="34" spans="2:16" ht="15" thickTop="1">
      <c r="B34" s="10"/>
      <c r="C34" s="15"/>
      <c r="D34" s="1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ht="14.25">
      <c r="B35" s="10"/>
      <c r="C35" s="15"/>
      <c r="D35" s="1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6:16" ht="14.25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42" spans="13:17" ht="14.25">
      <c r="M42" s="9"/>
      <c r="N42" s="9"/>
      <c r="O42" s="9"/>
      <c r="P42" s="9"/>
      <c r="Q42" s="9"/>
    </row>
    <row r="43" spans="13:17" ht="14.25">
      <c r="M43" s="9"/>
      <c r="N43" s="9"/>
      <c r="O43" s="9"/>
      <c r="P43" s="9"/>
      <c r="Q43" s="9"/>
    </row>
    <row r="44" spans="13:17" ht="14.25">
      <c r="M44" s="9"/>
      <c r="N44" s="9"/>
      <c r="O44" s="9"/>
      <c r="P44" s="9"/>
      <c r="Q44" s="9"/>
    </row>
    <row r="45" spans="13:17" ht="14.25">
      <c r="M45" s="9"/>
      <c r="N45" s="9"/>
      <c r="O45" s="9"/>
      <c r="P45" s="9"/>
      <c r="Q45" s="9"/>
    </row>
    <row r="46" spans="13:17" ht="14.25">
      <c r="M46" s="9"/>
      <c r="N46" s="9"/>
      <c r="O46" s="9"/>
      <c r="P46" s="9"/>
      <c r="Q46" s="9"/>
    </row>
    <row r="47" spans="13:17" ht="14.25">
      <c r="M47" s="9"/>
      <c r="N47" s="9"/>
      <c r="O47" s="9"/>
      <c r="P47" s="9"/>
      <c r="Q47" s="9"/>
    </row>
    <row r="48" spans="13:17" ht="14.25">
      <c r="M48" s="9"/>
      <c r="N48" s="9"/>
      <c r="O48" s="9"/>
      <c r="P48" s="9"/>
      <c r="Q48" s="9"/>
    </row>
    <row r="49" spans="13:17" ht="14.25">
      <c r="M49" s="9"/>
      <c r="N49" s="9"/>
      <c r="O49" s="9"/>
      <c r="P49" s="9"/>
      <c r="Q49" s="9"/>
    </row>
    <row r="50" spans="13:17" ht="14.25">
      <c r="M50" s="9"/>
      <c r="N50" s="9"/>
      <c r="O50" s="9"/>
      <c r="P50" s="9"/>
      <c r="Q50" s="9"/>
    </row>
    <row r="51" spans="13:17" ht="14.25">
      <c r="M51" s="9"/>
      <c r="N51" s="9"/>
      <c r="O51" s="9"/>
      <c r="P51" s="9"/>
      <c r="Q51" s="9"/>
    </row>
  </sheetData>
  <sheetProtection/>
  <mergeCells count="18">
    <mergeCell ref="S1:Y1"/>
    <mergeCell ref="B1:J1"/>
    <mergeCell ref="F27:F33"/>
    <mergeCell ref="B9:B19"/>
    <mergeCell ref="B22:B32"/>
    <mergeCell ref="B3:C3"/>
    <mergeCell ref="B5:C5"/>
    <mergeCell ref="B7:C7"/>
    <mergeCell ref="H29:P29"/>
    <mergeCell ref="D5:J5"/>
    <mergeCell ref="J3:K3"/>
    <mergeCell ref="F8:F14"/>
    <mergeCell ref="F15:F26"/>
    <mergeCell ref="H10:P10"/>
    <mergeCell ref="H17:P17"/>
    <mergeCell ref="H18:P18"/>
    <mergeCell ref="H7:I7"/>
    <mergeCell ref="D3:H3"/>
  </mergeCells>
  <dataValidations count="7">
    <dataValidation type="list" showInputMessage="1" showErrorMessage="1" sqref="D23:D29">
      <formula1>$X$2:$X$31</formula1>
    </dataValidation>
    <dataValidation type="list" showInputMessage="1" showErrorMessage="1" sqref="D10:D16">
      <formula1>$W$2:$W$16</formula1>
    </dataValidation>
    <dataValidation type="list" showInputMessage="1" showErrorMessage="1" sqref="P1">
      <formula1>$V$2:$V$9</formula1>
    </dataValidation>
    <dataValidation type="list" showInputMessage="1" showErrorMessage="1" sqref="O1">
      <formula1>$U$2:$U$10</formula1>
    </dataValidation>
    <dataValidation type="list" showInputMessage="1" showErrorMessage="1" sqref="N1">
      <formula1>$T$2:$T$34</formula1>
    </dataValidation>
    <dataValidation type="list" showInputMessage="1" showErrorMessage="1" sqref="M1">
      <formula1>$S$2:$S$15</formula1>
    </dataValidation>
    <dataValidation showInputMessage="1" showErrorMessage="1" sqref="G8:G33"/>
  </dataValidations>
  <printOptions horizontalCentered="1" vertic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zoomScaleSheetLayoutView="100" zoomScalePageLayoutView="0" workbookViewId="0" topLeftCell="A1">
      <selection activeCell="J3" sqref="J3:K3"/>
    </sheetView>
  </sheetViews>
  <sheetFormatPr defaultColWidth="9.140625" defaultRowHeight="15"/>
  <cols>
    <col min="1" max="1" width="3.00390625" style="3" customWidth="1"/>
    <col min="2" max="2" width="3.00390625" style="3" bestFit="1" customWidth="1"/>
    <col min="3" max="3" width="16.140625" style="3" customWidth="1"/>
    <col min="4" max="4" width="10.421875" style="3" bestFit="1" customWidth="1"/>
    <col min="5" max="5" width="3.00390625" style="3" customWidth="1"/>
    <col min="6" max="16" width="9.00390625" style="3" customWidth="1"/>
    <col min="17" max="18" width="3.00390625" style="3" customWidth="1"/>
    <col min="19" max="21" width="5.421875" style="3" bestFit="1" customWidth="1"/>
    <col min="22" max="22" width="8.421875" style="3" bestFit="1" customWidth="1"/>
    <col min="23" max="23" width="11.57421875" style="3" bestFit="1" customWidth="1"/>
    <col min="24" max="24" width="14.57421875" style="3" bestFit="1" customWidth="1"/>
    <col min="25" max="28" width="10.8515625" style="3" bestFit="1" customWidth="1"/>
    <col min="29" max="16384" width="9.00390625" style="3" customWidth="1"/>
  </cols>
  <sheetData>
    <row r="1" spans="2:25" ht="18.75">
      <c r="B1" s="91" t="s">
        <v>9</v>
      </c>
      <c r="C1" s="91"/>
      <c r="D1" s="91"/>
      <c r="E1" s="91"/>
      <c r="F1" s="91"/>
      <c r="G1" s="91"/>
      <c r="H1" s="91"/>
      <c r="I1" s="91"/>
      <c r="J1" s="91"/>
      <c r="K1" s="14"/>
      <c r="L1" s="12" t="s">
        <v>43</v>
      </c>
      <c r="M1" s="43" t="s">
        <v>100</v>
      </c>
      <c r="N1" s="43" t="s">
        <v>101</v>
      </c>
      <c r="O1" s="43" t="s">
        <v>102</v>
      </c>
      <c r="P1" s="43" t="s">
        <v>103</v>
      </c>
      <c r="Q1" s="14"/>
      <c r="R1" s="5"/>
      <c r="S1" s="92" t="s">
        <v>105</v>
      </c>
      <c r="T1" s="92"/>
      <c r="U1" s="92"/>
      <c r="V1" s="92"/>
      <c r="W1" s="92"/>
      <c r="X1" s="92"/>
      <c r="Y1" s="92"/>
    </row>
    <row r="2" spans="2:25" ht="14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 t="s">
        <v>100</v>
      </c>
      <c r="T2" s="11" t="s">
        <v>101</v>
      </c>
      <c r="U2" s="11" t="s">
        <v>102</v>
      </c>
      <c r="V2" s="11" t="s">
        <v>103</v>
      </c>
      <c r="W2" s="16" t="s">
        <v>108</v>
      </c>
      <c r="X2" s="16" t="s">
        <v>109</v>
      </c>
      <c r="Y2" s="16" t="s">
        <v>8</v>
      </c>
    </row>
    <row r="3" spans="2:29" ht="14.25">
      <c r="B3" s="82" t="s">
        <v>104</v>
      </c>
      <c r="C3" s="82"/>
      <c r="D3" s="93" t="s">
        <v>32</v>
      </c>
      <c r="E3" s="93"/>
      <c r="F3" s="93"/>
      <c r="G3" s="93"/>
      <c r="H3" s="93"/>
      <c r="I3" s="13" t="s">
        <v>11</v>
      </c>
      <c r="J3" s="94" t="s">
        <v>33</v>
      </c>
      <c r="K3" s="94"/>
      <c r="L3" s="6"/>
      <c r="M3" s="6"/>
      <c r="N3" s="6"/>
      <c r="O3" s="6"/>
      <c r="P3" s="6"/>
      <c r="Q3" s="6"/>
      <c r="S3" s="1" t="s">
        <v>44</v>
      </c>
      <c r="T3" s="3" t="s">
        <v>56</v>
      </c>
      <c r="U3" s="3" t="s">
        <v>87</v>
      </c>
      <c r="V3" s="3" t="s">
        <v>94</v>
      </c>
      <c r="W3" s="16" t="s">
        <v>110</v>
      </c>
      <c r="X3" s="16" t="s">
        <v>119</v>
      </c>
      <c r="Y3" s="16">
        <v>1</v>
      </c>
      <c r="Z3" s="3">
        <v>2</v>
      </c>
      <c r="AA3" s="3">
        <v>3</v>
      </c>
      <c r="AB3" s="3">
        <v>4</v>
      </c>
      <c r="AC3" s="3">
        <v>5</v>
      </c>
    </row>
    <row r="4" spans="2:29" ht="14.25">
      <c r="B4" s="6"/>
      <c r="C4" s="6"/>
      <c r="D4" s="6"/>
      <c r="E4" s="12"/>
      <c r="F4" s="7"/>
      <c r="G4" s="7"/>
      <c r="H4" s="7"/>
      <c r="I4" s="7"/>
      <c r="J4" s="7"/>
      <c r="K4" s="7"/>
      <c r="L4" s="6"/>
      <c r="M4" s="6"/>
      <c r="N4" s="6"/>
      <c r="O4" s="6"/>
      <c r="P4" s="6"/>
      <c r="Q4" s="6"/>
      <c r="S4" s="1" t="s">
        <v>45</v>
      </c>
      <c r="T4" s="3" t="s">
        <v>57</v>
      </c>
      <c r="U4" s="3" t="s">
        <v>88</v>
      </c>
      <c r="V4" s="3" t="s">
        <v>95</v>
      </c>
      <c r="W4" s="16" t="s">
        <v>111</v>
      </c>
      <c r="X4" s="16" t="s">
        <v>120</v>
      </c>
      <c r="Y4" s="16" t="s">
        <v>23</v>
      </c>
      <c r="Z4" s="16" t="s">
        <v>23</v>
      </c>
      <c r="AA4" s="16" t="s">
        <v>23</v>
      </c>
      <c r="AB4" s="16" t="s">
        <v>23</v>
      </c>
      <c r="AC4" s="16" t="s">
        <v>23</v>
      </c>
    </row>
    <row r="5" spans="2:29" ht="14.25">
      <c r="B5" s="82" t="s">
        <v>106</v>
      </c>
      <c r="C5" s="82"/>
      <c r="D5" s="90" t="s">
        <v>34</v>
      </c>
      <c r="E5" s="90"/>
      <c r="F5" s="90"/>
      <c r="G5" s="90"/>
      <c r="H5" s="90"/>
      <c r="I5" s="90"/>
      <c r="J5" s="90"/>
      <c r="K5" s="13"/>
      <c r="L5" s="13"/>
      <c r="M5" s="13"/>
      <c r="N5" s="13"/>
      <c r="O5" s="13"/>
      <c r="P5" s="13"/>
      <c r="Q5" s="13"/>
      <c r="R5" s="2"/>
      <c r="S5" s="1" t="s">
        <v>46</v>
      </c>
      <c r="T5" s="3" t="s">
        <v>58</v>
      </c>
      <c r="U5" s="3" t="s">
        <v>89</v>
      </c>
      <c r="V5" s="3" t="s">
        <v>96</v>
      </c>
      <c r="W5" s="16" t="s">
        <v>112</v>
      </c>
      <c r="X5" s="16" t="s">
        <v>121</v>
      </c>
      <c r="Y5" s="3" t="s">
        <v>24</v>
      </c>
      <c r="Z5" s="3" t="s">
        <v>24</v>
      </c>
      <c r="AA5" s="3" t="s">
        <v>24</v>
      </c>
      <c r="AB5" s="3" t="s">
        <v>24</v>
      </c>
      <c r="AC5" s="3" t="s">
        <v>24</v>
      </c>
    </row>
    <row r="6" spans="2:29" ht="15" thickBot="1">
      <c r="B6" s="6"/>
      <c r="C6" s="9"/>
      <c r="D6" s="9"/>
      <c r="E6" s="9"/>
      <c r="F6" s="9"/>
      <c r="G6" s="9"/>
      <c r="H6" s="6"/>
      <c r="I6" s="6"/>
      <c r="J6" s="13"/>
      <c r="K6" s="13"/>
      <c r="L6" s="8"/>
      <c r="M6" s="8"/>
      <c r="N6" s="8"/>
      <c r="O6" s="8"/>
      <c r="P6" s="8"/>
      <c r="Q6" s="8"/>
      <c r="R6" s="1"/>
      <c r="S6" s="1" t="s">
        <v>47</v>
      </c>
      <c r="T6" s="3" t="s">
        <v>59</v>
      </c>
      <c r="U6" s="3" t="s">
        <v>90</v>
      </c>
      <c r="V6" s="3" t="s">
        <v>97</v>
      </c>
      <c r="W6" s="16" t="s">
        <v>113</v>
      </c>
      <c r="X6" s="16" t="s">
        <v>122</v>
      </c>
      <c r="Y6" s="16" t="s">
        <v>13</v>
      </c>
      <c r="Z6" s="16" t="s">
        <v>13</v>
      </c>
      <c r="AA6" s="16" t="s">
        <v>13</v>
      </c>
      <c r="AB6" s="16" t="s">
        <v>13</v>
      </c>
      <c r="AC6" s="16"/>
    </row>
    <row r="7" spans="2:28" ht="15.75" thickBot="1" thickTop="1">
      <c r="B7" s="82" t="s">
        <v>107</v>
      </c>
      <c r="C7" s="82"/>
      <c r="F7" s="37" t="s">
        <v>12</v>
      </c>
      <c r="G7" s="42">
        <v>2</v>
      </c>
      <c r="H7" s="83" t="str">
        <f>HLOOKUP($G$7,$Y$3:$AC$16,13,TRUE)</f>
        <v>グループ発表型</v>
      </c>
      <c r="I7" s="83" t="str">
        <f>HLOOKUP($G$7,$Y$3:$AC$14,3,TRUE)</f>
        <v>[学習課題]</v>
      </c>
      <c r="M7" s="8"/>
      <c r="N7" s="8"/>
      <c r="O7" s="8"/>
      <c r="P7" s="8"/>
      <c r="Q7" s="8"/>
      <c r="R7" s="1"/>
      <c r="S7" s="1" t="s">
        <v>48</v>
      </c>
      <c r="T7" s="3" t="s">
        <v>60</v>
      </c>
      <c r="U7" s="3" t="s">
        <v>91</v>
      </c>
      <c r="V7" s="3" t="s">
        <v>98</v>
      </c>
      <c r="W7" s="16" t="s">
        <v>114</v>
      </c>
      <c r="X7" s="16" t="s">
        <v>123</v>
      </c>
      <c r="Y7" s="3" t="s">
        <v>25</v>
      </c>
      <c r="Z7" s="3" t="s">
        <v>25</v>
      </c>
      <c r="AA7" s="3" t="s">
        <v>25</v>
      </c>
      <c r="AB7" s="3" t="s">
        <v>25</v>
      </c>
    </row>
    <row r="8" spans="2:28" ht="15.75" thickBot="1" thickTop="1">
      <c r="B8" s="8"/>
      <c r="C8" s="8"/>
      <c r="D8" s="8"/>
      <c r="E8" s="8"/>
      <c r="F8" s="84" t="s">
        <v>7</v>
      </c>
      <c r="G8" s="38"/>
      <c r="H8" s="32"/>
      <c r="I8" s="32"/>
      <c r="J8" s="32"/>
      <c r="K8" s="32"/>
      <c r="L8" s="20"/>
      <c r="M8" s="20"/>
      <c r="N8" s="20"/>
      <c r="O8" s="20"/>
      <c r="P8" s="20"/>
      <c r="Q8" s="21"/>
      <c r="R8" s="2"/>
      <c r="S8" s="1" t="s">
        <v>49</v>
      </c>
      <c r="T8" s="3" t="s">
        <v>61</v>
      </c>
      <c r="U8" s="3" t="s">
        <v>92</v>
      </c>
      <c r="V8" s="3" t="s">
        <v>99</v>
      </c>
      <c r="W8" s="16" t="s">
        <v>115</v>
      </c>
      <c r="X8" s="16" t="s">
        <v>124</v>
      </c>
      <c r="AB8" s="3" t="s">
        <v>21</v>
      </c>
    </row>
    <row r="9" spans="2:28" ht="15" thickTop="1">
      <c r="B9" s="84" t="s">
        <v>108</v>
      </c>
      <c r="C9" s="24" t="s">
        <v>118</v>
      </c>
      <c r="D9" s="25" t="s">
        <v>10</v>
      </c>
      <c r="E9" s="13"/>
      <c r="F9" s="85"/>
      <c r="G9" s="39"/>
      <c r="H9" s="18"/>
      <c r="I9" s="18"/>
      <c r="J9" s="18"/>
      <c r="K9" s="18"/>
      <c r="L9" s="18"/>
      <c r="M9" s="18"/>
      <c r="N9" s="18"/>
      <c r="O9" s="18"/>
      <c r="P9" s="18"/>
      <c r="Q9" s="33"/>
      <c r="R9" s="1"/>
      <c r="S9" s="1" t="s">
        <v>50</v>
      </c>
      <c r="T9" s="3" t="s">
        <v>62</v>
      </c>
      <c r="U9" s="3" t="s">
        <v>93</v>
      </c>
      <c r="W9" s="16" t="s">
        <v>117</v>
      </c>
      <c r="X9" s="16" t="s">
        <v>125</v>
      </c>
      <c r="Y9" s="16" t="s">
        <v>14</v>
      </c>
      <c r="Z9" s="16" t="s">
        <v>14</v>
      </c>
      <c r="AA9" s="3" t="s">
        <v>15</v>
      </c>
      <c r="AB9" s="3" t="s">
        <v>13</v>
      </c>
    </row>
    <row r="10" spans="2:28" ht="14.25">
      <c r="B10" s="85"/>
      <c r="C10" s="17" t="s">
        <v>37</v>
      </c>
      <c r="D10" s="26" t="s">
        <v>112</v>
      </c>
      <c r="F10" s="85"/>
      <c r="G10" s="41" t="str">
        <f>HLOOKUP($G$7,$Y$3:$AC$14,2,TRUE)</f>
        <v>聞く･書く</v>
      </c>
      <c r="H10" s="95" t="s">
        <v>40</v>
      </c>
      <c r="I10" s="96"/>
      <c r="J10" s="96"/>
      <c r="K10" s="96"/>
      <c r="L10" s="96"/>
      <c r="M10" s="96"/>
      <c r="N10" s="96"/>
      <c r="O10" s="96"/>
      <c r="P10" s="96"/>
      <c r="Q10" s="22"/>
      <c r="R10" s="13"/>
      <c r="S10" s="1" t="s">
        <v>51</v>
      </c>
      <c r="T10" s="3" t="s">
        <v>63</v>
      </c>
      <c r="W10" s="16" t="s">
        <v>116</v>
      </c>
      <c r="X10" s="16" t="s">
        <v>126</v>
      </c>
      <c r="Y10" s="3" t="s">
        <v>16</v>
      </c>
      <c r="Z10" s="3" t="s">
        <v>17</v>
      </c>
      <c r="AA10" s="3" t="s">
        <v>20</v>
      </c>
      <c r="AB10" s="3" t="s">
        <v>22</v>
      </c>
    </row>
    <row r="11" spans="2:28" ht="14.25" customHeight="1">
      <c r="B11" s="85"/>
      <c r="C11" s="18"/>
      <c r="D11" s="26" t="s">
        <v>113</v>
      </c>
      <c r="F11" s="85"/>
      <c r="G11" s="39" t="str">
        <f>HLOOKUP($G$7,$Y$3:$AC$14,3,TRUE)</f>
        <v>[学習課題]</v>
      </c>
      <c r="H11" s="18"/>
      <c r="I11" s="18"/>
      <c r="J11" s="18"/>
      <c r="K11" s="18"/>
      <c r="L11" s="18"/>
      <c r="M11" s="18"/>
      <c r="N11" s="18"/>
      <c r="O11" s="18"/>
      <c r="P11" s="18"/>
      <c r="Q11" s="22"/>
      <c r="R11" s="4"/>
      <c r="S11" s="1" t="s">
        <v>52</v>
      </c>
      <c r="T11" s="3" t="s">
        <v>64</v>
      </c>
      <c r="W11" s="16"/>
      <c r="X11" s="16" t="s">
        <v>127</v>
      </c>
      <c r="Y11" s="16" t="s">
        <v>15</v>
      </c>
      <c r="Z11" s="3" t="s">
        <v>15</v>
      </c>
      <c r="AB11" s="3" t="s">
        <v>15</v>
      </c>
    </row>
    <row r="12" spans="2:28" ht="14.25">
      <c r="B12" s="85"/>
      <c r="C12" s="18"/>
      <c r="D12" s="26" t="s">
        <v>114</v>
      </c>
      <c r="F12" s="85"/>
      <c r="G12" s="39"/>
      <c r="H12" s="34"/>
      <c r="I12" s="34"/>
      <c r="J12" s="34"/>
      <c r="K12" s="34"/>
      <c r="L12" s="34"/>
      <c r="M12" s="34"/>
      <c r="N12" s="34"/>
      <c r="O12" s="34"/>
      <c r="P12" s="34"/>
      <c r="Q12" s="22"/>
      <c r="R12" s="4"/>
      <c r="S12" s="1" t="s">
        <v>53</v>
      </c>
      <c r="T12" s="3" t="s">
        <v>65</v>
      </c>
      <c r="W12" s="16"/>
      <c r="X12" s="16" t="s">
        <v>128</v>
      </c>
      <c r="Y12" s="3" t="s">
        <v>19</v>
      </c>
      <c r="Z12" s="3" t="s">
        <v>19</v>
      </c>
      <c r="AB12" s="3" t="s">
        <v>19</v>
      </c>
    </row>
    <row r="13" spans="2:29" ht="14.25">
      <c r="B13" s="85"/>
      <c r="C13" s="18"/>
      <c r="D13" s="26"/>
      <c r="F13" s="85"/>
      <c r="G13" s="39"/>
      <c r="H13" s="18"/>
      <c r="I13" s="18"/>
      <c r="J13" s="18"/>
      <c r="K13" s="18"/>
      <c r="L13" s="18"/>
      <c r="M13" s="18"/>
      <c r="N13" s="18"/>
      <c r="O13" s="18"/>
      <c r="P13" s="18"/>
      <c r="Q13" s="22"/>
      <c r="R13" s="4"/>
      <c r="S13" s="1" t="s">
        <v>54</v>
      </c>
      <c r="T13" s="3" t="s">
        <v>66</v>
      </c>
      <c r="W13" s="16"/>
      <c r="X13" s="16" t="s">
        <v>129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13</v>
      </c>
    </row>
    <row r="14" spans="2:29" ht="15" thickBot="1">
      <c r="B14" s="85"/>
      <c r="C14" s="18"/>
      <c r="D14" s="26"/>
      <c r="F14" s="86"/>
      <c r="G14" s="40"/>
      <c r="H14" s="29"/>
      <c r="I14" s="29"/>
      <c r="J14" s="29"/>
      <c r="K14" s="29"/>
      <c r="L14" s="29"/>
      <c r="M14" s="29"/>
      <c r="N14" s="29"/>
      <c r="O14" s="29"/>
      <c r="P14" s="29"/>
      <c r="Q14" s="30"/>
      <c r="S14" s="1" t="s">
        <v>55</v>
      </c>
      <c r="T14" s="3" t="s">
        <v>67</v>
      </c>
      <c r="W14" s="16"/>
      <c r="X14" s="16" t="s">
        <v>130</v>
      </c>
      <c r="Y14" s="16" t="s">
        <v>18</v>
      </c>
      <c r="Z14" s="16" t="s">
        <v>18</v>
      </c>
      <c r="AA14" s="16" t="s">
        <v>18</v>
      </c>
      <c r="AB14" s="16" t="s">
        <v>18</v>
      </c>
      <c r="AC14" s="16" t="s">
        <v>18</v>
      </c>
    </row>
    <row r="15" spans="2:29" ht="15" thickTop="1">
      <c r="B15" s="85"/>
      <c r="C15" s="19"/>
      <c r="D15" s="26"/>
      <c r="F15" s="84" t="s">
        <v>6</v>
      </c>
      <c r="G15" s="39"/>
      <c r="H15" s="35"/>
      <c r="I15" s="35"/>
      <c r="J15" s="35"/>
      <c r="K15" s="35"/>
      <c r="L15" s="35"/>
      <c r="M15" s="35"/>
      <c r="N15" s="35"/>
      <c r="O15" s="35"/>
      <c r="P15" s="35"/>
      <c r="Q15" s="36"/>
      <c r="T15" s="3" t="s">
        <v>68</v>
      </c>
      <c r="W15" s="16"/>
      <c r="X15" s="16" t="s">
        <v>131</v>
      </c>
      <c r="Y15" s="3" t="s">
        <v>28</v>
      </c>
      <c r="Z15" s="3" t="s">
        <v>29</v>
      </c>
      <c r="AA15" s="3" t="s">
        <v>30</v>
      </c>
      <c r="AB15" s="3" t="s">
        <v>31</v>
      </c>
      <c r="AC15" s="3" t="s">
        <v>26</v>
      </c>
    </row>
    <row r="16" spans="2:25" ht="14.25">
      <c r="B16" s="85"/>
      <c r="C16" s="18"/>
      <c r="D16" s="26"/>
      <c r="F16" s="85"/>
      <c r="G16" s="39"/>
      <c r="H16" s="18"/>
      <c r="I16" s="18"/>
      <c r="J16" s="18"/>
      <c r="K16" s="18"/>
      <c r="L16" s="18"/>
      <c r="M16" s="18"/>
      <c r="N16" s="18"/>
      <c r="O16" s="18"/>
      <c r="P16" s="18"/>
      <c r="Q16" s="22"/>
      <c r="T16" s="3" t="s">
        <v>69</v>
      </c>
      <c r="W16" s="16"/>
      <c r="X16" s="16" t="s">
        <v>132</v>
      </c>
      <c r="Y16" s="16"/>
    </row>
    <row r="17" spans="2:25" ht="14.25">
      <c r="B17" s="85"/>
      <c r="C17" s="19"/>
      <c r="D17" s="27"/>
      <c r="E17" s="9"/>
      <c r="F17" s="85"/>
      <c r="G17" s="41" t="str">
        <f>HLOOKUP($G$7,$Y$3:$AC$14,4,TRUE)</f>
        <v>書く</v>
      </c>
      <c r="H17" s="95" t="s">
        <v>39</v>
      </c>
      <c r="I17" s="96"/>
      <c r="J17" s="96"/>
      <c r="K17" s="96"/>
      <c r="L17" s="96"/>
      <c r="M17" s="96"/>
      <c r="N17" s="96"/>
      <c r="O17" s="96"/>
      <c r="P17" s="96"/>
      <c r="Q17" s="22"/>
      <c r="T17" s="3" t="s">
        <v>70</v>
      </c>
      <c r="W17" s="16"/>
      <c r="X17" s="16" t="s">
        <v>133</v>
      </c>
      <c r="Y17" s="16"/>
    </row>
    <row r="18" spans="2:25" ht="14.25">
      <c r="B18" s="85"/>
      <c r="C18" s="18"/>
      <c r="D18" s="27"/>
      <c r="F18" s="85"/>
      <c r="G18" s="39" t="str">
        <f>HLOOKUP($G$7,$Y$3:$AC$14,5,TRUE)</f>
        <v>[予想]</v>
      </c>
      <c r="H18" s="18"/>
      <c r="I18" s="18"/>
      <c r="J18" s="18"/>
      <c r="K18" s="18"/>
      <c r="L18" s="18"/>
      <c r="M18" s="18"/>
      <c r="N18" s="18"/>
      <c r="O18" s="18"/>
      <c r="P18" s="18"/>
      <c r="Q18" s="22"/>
      <c r="T18" s="3" t="s">
        <v>71</v>
      </c>
      <c r="W18" s="16"/>
      <c r="X18" s="16" t="s">
        <v>134</v>
      </c>
      <c r="Y18" s="16"/>
    </row>
    <row r="19" spans="2:25" ht="15" thickBot="1">
      <c r="B19" s="86"/>
      <c r="C19" s="23"/>
      <c r="D19" s="28"/>
      <c r="E19" s="9"/>
      <c r="F19" s="85"/>
      <c r="G19" s="39">
        <f>HLOOKUP($G$7,$Y$3:$AC$14,6,TRUE)</f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22"/>
      <c r="T19" s="3" t="s">
        <v>72</v>
      </c>
      <c r="W19" s="16"/>
      <c r="X19" s="16" t="s">
        <v>135</v>
      </c>
      <c r="Y19" s="16"/>
    </row>
    <row r="20" spans="2:25" ht="15" thickTop="1">
      <c r="B20" s="10"/>
      <c r="C20" s="15"/>
      <c r="D20" s="15"/>
      <c r="F20" s="85"/>
      <c r="G20" s="41" t="str">
        <f>HLOOKUP($G$7,$Y$3:$AC$14,7,TRUE)</f>
        <v>話し合う</v>
      </c>
      <c r="H20" s="95" t="s">
        <v>41</v>
      </c>
      <c r="I20" s="96"/>
      <c r="J20" s="96"/>
      <c r="K20" s="96"/>
      <c r="L20" s="96"/>
      <c r="M20" s="96"/>
      <c r="N20" s="96"/>
      <c r="O20" s="96"/>
      <c r="P20" s="96"/>
      <c r="Q20" s="22"/>
      <c r="T20" s="3" t="s">
        <v>73</v>
      </c>
      <c r="W20" s="16"/>
      <c r="X20" s="16" t="s">
        <v>2</v>
      </c>
      <c r="Y20" s="16"/>
    </row>
    <row r="21" spans="2:25" ht="15" thickBot="1">
      <c r="B21" s="10"/>
      <c r="C21" s="15"/>
      <c r="D21" s="15"/>
      <c r="E21" s="9"/>
      <c r="F21" s="85"/>
      <c r="G21" s="39" t="str">
        <f>HLOOKUP($G$7,$Y$3:$AC$14,8,TRUE)</f>
        <v>(グループ)</v>
      </c>
      <c r="H21" s="18"/>
      <c r="I21" s="18"/>
      <c r="J21" s="18"/>
      <c r="K21" s="18"/>
      <c r="L21" s="18"/>
      <c r="M21" s="18"/>
      <c r="N21" s="18"/>
      <c r="O21" s="18"/>
      <c r="P21" s="18"/>
      <c r="Q21" s="22"/>
      <c r="T21" s="3" t="s">
        <v>74</v>
      </c>
      <c r="W21" s="16"/>
      <c r="X21" s="16" t="s">
        <v>3</v>
      </c>
      <c r="Y21" s="16"/>
    </row>
    <row r="22" spans="2:25" ht="15" thickTop="1">
      <c r="B22" s="84" t="s">
        <v>109</v>
      </c>
      <c r="C22" s="24" t="s">
        <v>118</v>
      </c>
      <c r="D22" s="25" t="s">
        <v>10</v>
      </c>
      <c r="F22" s="85"/>
      <c r="G22" s="41" t="str">
        <f>HLOOKUP($G$7,$Y$3:$AC$14,9,TRUE)</f>
        <v>話す</v>
      </c>
      <c r="H22" s="95" t="s">
        <v>42</v>
      </c>
      <c r="I22" s="96"/>
      <c r="J22" s="96"/>
      <c r="K22" s="96"/>
      <c r="L22" s="96"/>
      <c r="M22" s="96"/>
      <c r="N22" s="96"/>
      <c r="O22" s="96"/>
      <c r="P22" s="96"/>
      <c r="Q22" s="22"/>
      <c r="T22" s="3" t="s">
        <v>75</v>
      </c>
      <c r="W22" s="16"/>
      <c r="X22" s="16" t="s">
        <v>4</v>
      </c>
      <c r="Y22" s="16"/>
    </row>
    <row r="23" spans="2:25" ht="14.25">
      <c r="B23" s="85"/>
      <c r="C23" s="18" t="s">
        <v>38</v>
      </c>
      <c r="D23" s="26" t="s">
        <v>121</v>
      </c>
      <c r="E23" s="9"/>
      <c r="F23" s="85"/>
      <c r="G23" s="39" t="str">
        <f>HLOOKUP($G$7,$Y$3:$AC$14,10,TRUE)</f>
        <v>(代表)</v>
      </c>
      <c r="H23" s="18"/>
      <c r="I23" s="18"/>
      <c r="J23" s="18"/>
      <c r="K23" s="18"/>
      <c r="L23" s="18"/>
      <c r="M23" s="18"/>
      <c r="N23" s="18"/>
      <c r="O23" s="18"/>
      <c r="P23" s="18"/>
      <c r="Q23" s="22"/>
      <c r="T23" s="3" t="s">
        <v>76</v>
      </c>
      <c r="W23" s="16"/>
      <c r="X23" s="16" t="s">
        <v>5</v>
      </c>
      <c r="Y23" s="16"/>
    </row>
    <row r="24" spans="2:25" ht="14.25" customHeight="1">
      <c r="B24" s="85"/>
      <c r="C24" s="18"/>
      <c r="D24" s="26" t="s">
        <v>124</v>
      </c>
      <c r="F24" s="85"/>
      <c r="G24" s="39"/>
      <c r="H24" s="34"/>
      <c r="I24" s="34"/>
      <c r="J24" s="34"/>
      <c r="K24" s="34"/>
      <c r="L24" s="34"/>
      <c r="M24" s="34"/>
      <c r="N24" s="34"/>
      <c r="O24" s="34"/>
      <c r="P24" s="34"/>
      <c r="Q24" s="22"/>
      <c r="T24" s="3" t="s">
        <v>77</v>
      </c>
      <c r="W24" s="16"/>
      <c r="X24" s="16"/>
      <c r="Y24" s="16"/>
    </row>
    <row r="25" spans="2:20" ht="14.25">
      <c r="B25" s="85"/>
      <c r="C25" s="18"/>
      <c r="D25" s="26"/>
      <c r="F25" s="85"/>
      <c r="G25" s="39"/>
      <c r="H25" s="18"/>
      <c r="I25" s="18"/>
      <c r="J25" s="18"/>
      <c r="K25" s="18"/>
      <c r="L25" s="18"/>
      <c r="M25" s="18"/>
      <c r="N25" s="18"/>
      <c r="O25" s="18"/>
      <c r="P25" s="18"/>
      <c r="Q25" s="22"/>
      <c r="T25" s="3" t="s">
        <v>78</v>
      </c>
    </row>
    <row r="26" spans="2:20" ht="15" thickBot="1">
      <c r="B26" s="85"/>
      <c r="C26" s="19"/>
      <c r="D26" s="26"/>
      <c r="F26" s="86"/>
      <c r="G26" s="40"/>
      <c r="H26" s="29"/>
      <c r="I26" s="29"/>
      <c r="J26" s="29"/>
      <c r="K26" s="29"/>
      <c r="L26" s="29"/>
      <c r="M26" s="29"/>
      <c r="N26" s="29"/>
      <c r="O26" s="29"/>
      <c r="P26" s="29"/>
      <c r="Q26" s="30"/>
      <c r="T26" s="3" t="s">
        <v>79</v>
      </c>
    </row>
    <row r="27" spans="2:20" ht="15" thickTop="1">
      <c r="B27" s="85"/>
      <c r="C27" s="19"/>
      <c r="D27" s="26"/>
      <c r="F27" s="84" t="s">
        <v>27</v>
      </c>
      <c r="G27" s="39"/>
      <c r="H27" s="35"/>
      <c r="I27" s="35"/>
      <c r="J27" s="35"/>
      <c r="K27" s="35"/>
      <c r="L27" s="35"/>
      <c r="M27" s="35"/>
      <c r="N27" s="35"/>
      <c r="O27" s="35"/>
      <c r="P27" s="35"/>
      <c r="Q27" s="36"/>
      <c r="T27" s="3" t="s">
        <v>80</v>
      </c>
    </row>
    <row r="28" spans="2:20" ht="14.25">
      <c r="B28" s="85"/>
      <c r="C28" s="19"/>
      <c r="D28" s="26"/>
      <c r="F28" s="85"/>
      <c r="G28" s="39"/>
      <c r="H28" s="18"/>
      <c r="I28" s="18"/>
      <c r="J28" s="18"/>
      <c r="K28" s="18"/>
      <c r="L28" s="18"/>
      <c r="M28" s="18"/>
      <c r="N28" s="18"/>
      <c r="O28" s="18"/>
      <c r="P28" s="18"/>
      <c r="Q28" s="22"/>
      <c r="T28" s="3" t="s">
        <v>81</v>
      </c>
    </row>
    <row r="29" spans="2:20" ht="14.25">
      <c r="B29" s="85"/>
      <c r="C29" s="19"/>
      <c r="D29" s="26"/>
      <c r="F29" s="85"/>
      <c r="G29" s="41" t="str">
        <f>HLOOKUP($G$7,$Y$3:$AC$14,11,TRUE)</f>
        <v>書く</v>
      </c>
      <c r="H29" s="95" t="s">
        <v>0</v>
      </c>
      <c r="I29" s="96"/>
      <c r="J29" s="96"/>
      <c r="K29" s="96"/>
      <c r="L29" s="96"/>
      <c r="M29" s="96"/>
      <c r="N29" s="96"/>
      <c r="O29" s="96"/>
      <c r="P29" s="96"/>
      <c r="Q29" s="22"/>
      <c r="T29" s="3" t="s">
        <v>82</v>
      </c>
    </row>
    <row r="30" spans="2:20" ht="14.25">
      <c r="B30" s="85"/>
      <c r="C30" s="19"/>
      <c r="D30" s="27"/>
      <c r="F30" s="85"/>
      <c r="G30" s="39" t="str">
        <f>HLOOKUP($G$7,$Y$3:$AC$14,12,TRUE)</f>
        <v>(まとめ)</v>
      </c>
      <c r="H30" s="34"/>
      <c r="I30" s="34"/>
      <c r="J30" s="34"/>
      <c r="K30" s="34"/>
      <c r="L30" s="34"/>
      <c r="M30" s="34"/>
      <c r="N30" s="34"/>
      <c r="O30" s="34"/>
      <c r="P30" s="34"/>
      <c r="Q30" s="22"/>
      <c r="T30" s="3" t="s">
        <v>83</v>
      </c>
    </row>
    <row r="31" spans="2:20" ht="14.25">
      <c r="B31" s="85"/>
      <c r="C31" s="19"/>
      <c r="D31" s="27"/>
      <c r="F31" s="85"/>
      <c r="G31" s="39"/>
      <c r="H31" s="19"/>
      <c r="I31" s="19"/>
      <c r="J31" s="19"/>
      <c r="K31" s="19"/>
      <c r="L31" s="19"/>
      <c r="M31" s="19"/>
      <c r="N31" s="19"/>
      <c r="O31" s="19"/>
      <c r="P31" s="19"/>
      <c r="Q31" s="22"/>
      <c r="T31" s="3" t="s">
        <v>84</v>
      </c>
    </row>
    <row r="32" spans="2:20" ht="15" thickBot="1">
      <c r="B32" s="86"/>
      <c r="C32" s="29"/>
      <c r="D32" s="31"/>
      <c r="F32" s="85"/>
      <c r="G32" s="39"/>
      <c r="H32" s="18"/>
      <c r="I32" s="18"/>
      <c r="J32" s="18"/>
      <c r="K32" s="18"/>
      <c r="L32" s="18"/>
      <c r="M32" s="18"/>
      <c r="N32" s="18"/>
      <c r="O32" s="18"/>
      <c r="P32" s="18"/>
      <c r="Q32" s="22"/>
      <c r="T32" s="3" t="s">
        <v>85</v>
      </c>
    </row>
    <row r="33" spans="2:20" ht="15.75" thickBot="1" thickTop="1">
      <c r="B33" s="10"/>
      <c r="C33" s="15"/>
      <c r="D33" s="15"/>
      <c r="F33" s="86"/>
      <c r="G33" s="40"/>
      <c r="H33" s="23"/>
      <c r="I33" s="23"/>
      <c r="J33" s="23"/>
      <c r="K33" s="23"/>
      <c r="L33" s="23"/>
      <c r="M33" s="23"/>
      <c r="N33" s="23"/>
      <c r="O33" s="23"/>
      <c r="P33" s="23"/>
      <c r="Q33" s="30"/>
      <c r="T33" s="3" t="s">
        <v>86</v>
      </c>
    </row>
    <row r="34" spans="2:16" ht="15" thickTop="1">
      <c r="B34" s="10"/>
      <c r="C34" s="15"/>
      <c r="D34" s="1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ht="14.25">
      <c r="B35" s="10"/>
      <c r="C35" s="15"/>
      <c r="D35" s="1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6:16" ht="14.25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42" spans="13:17" ht="14.25">
      <c r="M42" s="9"/>
      <c r="N42" s="9"/>
      <c r="O42" s="9"/>
      <c r="P42" s="9"/>
      <c r="Q42" s="9"/>
    </row>
    <row r="43" spans="13:17" ht="14.25">
      <c r="M43" s="9"/>
      <c r="N43" s="9"/>
      <c r="O43" s="9"/>
      <c r="P43" s="9"/>
      <c r="Q43" s="9"/>
    </row>
    <row r="44" spans="13:17" ht="14.25">
      <c r="M44" s="9"/>
      <c r="N44" s="9"/>
      <c r="O44" s="9"/>
      <c r="P44" s="9"/>
      <c r="Q44" s="9"/>
    </row>
    <row r="45" spans="13:17" ht="14.25">
      <c r="M45" s="9"/>
      <c r="N45" s="9"/>
      <c r="O45" s="9"/>
      <c r="P45" s="9"/>
      <c r="Q45" s="9"/>
    </row>
    <row r="46" spans="13:17" ht="14.25">
      <c r="M46" s="9"/>
      <c r="N46" s="9"/>
      <c r="O46" s="9"/>
      <c r="P46" s="9"/>
      <c r="Q46" s="9"/>
    </row>
    <row r="47" spans="13:17" ht="14.25">
      <c r="M47" s="9"/>
      <c r="N47" s="9"/>
      <c r="O47" s="9"/>
      <c r="P47" s="9"/>
      <c r="Q47" s="9"/>
    </row>
    <row r="48" spans="13:17" ht="14.25">
      <c r="M48" s="9"/>
      <c r="N48" s="9"/>
      <c r="O48" s="9"/>
      <c r="P48" s="9"/>
      <c r="Q48" s="9"/>
    </row>
    <row r="49" spans="13:17" ht="14.25">
      <c r="M49" s="9"/>
      <c r="N49" s="9"/>
      <c r="O49" s="9"/>
      <c r="P49" s="9"/>
      <c r="Q49" s="9"/>
    </row>
    <row r="50" spans="13:17" ht="14.25">
      <c r="M50" s="9"/>
      <c r="N50" s="9"/>
      <c r="O50" s="9"/>
      <c r="P50" s="9"/>
      <c r="Q50" s="9"/>
    </row>
    <row r="51" spans="13:17" ht="14.25">
      <c r="M51" s="9"/>
      <c r="N51" s="9"/>
      <c r="O51" s="9"/>
      <c r="P51" s="9"/>
      <c r="Q51" s="9"/>
    </row>
  </sheetData>
  <sheetProtection/>
  <mergeCells count="19">
    <mergeCell ref="H17:P17"/>
    <mergeCell ref="H20:P20"/>
    <mergeCell ref="B1:J1"/>
    <mergeCell ref="S1:Y1"/>
    <mergeCell ref="B3:C3"/>
    <mergeCell ref="D3:H3"/>
    <mergeCell ref="J3:K3"/>
    <mergeCell ref="B5:C5"/>
    <mergeCell ref="D5:J5"/>
    <mergeCell ref="H22:P22"/>
    <mergeCell ref="H29:P29"/>
    <mergeCell ref="B7:C7"/>
    <mergeCell ref="H7:I7"/>
    <mergeCell ref="F8:F14"/>
    <mergeCell ref="B9:B19"/>
    <mergeCell ref="F15:F26"/>
    <mergeCell ref="B22:B32"/>
    <mergeCell ref="F27:F33"/>
    <mergeCell ref="H10:P10"/>
  </mergeCells>
  <dataValidations count="7">
    <dataValidation showInputMessage="1" showErrorMessage="1" sqref="G8:G33"/>
    <dataValidation type="list" showInputMessage="1" showErrorMessage="1" sqref="M1">
      <formula1>$S$2:$S$15</formula1>
    </dataValidation>
    <dataValidation type="list" showInputMessage="1" showErrorMessage="1" sqref="N1">
      <formula1>$T$2:$T$34</formula1>
    </dataValidation>
    <dataValidation type="list" showInputMessage="1" showErrorMessage="1" sqref="O1">
      <formula1>$U$2:$U$10</formula1>
    </dataValidation>
    <dataValidation type="list" showInputMessage="1" showErrorMessage="1" sqref="P1">
      <formula1>$V$2:$V$9</formula1>
    </dataValidation>
    <dataValidation type="list" showInputMessage="1" showErrorMessage="1" sqref="D10:D16">
      <formula1>$W$2:$W$16</formula1>
    </dataValidation>
    <dataValidation type="list" showInputMessage="1" showErrorMessage="1" sqref="D23:D29">
      <formula1>$X$2:$X$31</formula1>
    </dataValidation>
  </dataValidations>
  <printOptions horizontalCentered="1" vertic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YasuhikoHata</cp:lastModifiedBy>
  <cp:lastPrinted>2013-10-03T20:17:54Z</cp:lastPrinted>
  <dcterms:created xsi:type="dcterms:W3CDTF">2010-04-04T06:12:31Z</dcterms:created>
  <dcterms:modified xsi:type="dcterms:W3CDTF">2014-03-18T20:32:29Z</dcterms:modified>
  <cp:category/>
  <cp:version/>
  <cp:contentType/>
  <cp:contentStatus/>
</cp:coreProperties>
</file>